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codeName="ThisWorkbook"/>
  <mc:AlternateContent xmlns:mc="http://schemas.openxmlformats.org/markup-compatibility/2006">
    <mc:Choice Requires="x15">
      <x15ac:absPath xmlns:x15ac="http://schemas.microsoft.com/office/spreadsheetml/2010/11/ac" url="S:\CP 2022\HSA Triple-P CP-022322\"/>
    </mc:Choice>
  </mc:AlternateContent>
  <bookViews>
    <workbookView xWindow="0" yWindow="0" windowWidth="28800" windowHeight="12210"/>
  </bookViews>
  <sheets>
    <sheet name="Instructions" sheetId="17" r:id="rId1"/>
    <sheet name="CCRI Code Charts" sheetId="43" state="hidden" r:id="rId2"/>
    <sheet name="Agency Coversheet " sheetId="16" r:id="rId3"/>
    <sheet name="Program Expenditures" sheetId="2" r:id="rId4"/>
    <sheet name="Administration Costs" sheetId="5" r:id="rId5"/>
    <sheet name="Fixed Asset Purchases" sheetId="7" r:id="rId6"/>
    <sheet name="Roster of Personnel" sheetId="12" r:id="rId7"/>
  </sheets>
  <definedNames>
    <definedName name="_xlnm.Print_Area" localSheetId="4">'Administration Costs'!$A$1:$B$37</definedName>
    <definedName name="_xlnm.Print_Area" localSheetId="2">'Agency Coversheet '!$A$1:$B$21</definedName>
    <definedName name="_xlnm.Print_Area" localSheetId="5">'Fixed Asset Purchases'!$A$1:$I$61</definedName>
    <definedName name="_xlnm.Print_Area" localSheetId="3">'Program Expenditures'!$B$1:$C$43</definedName>
    <definedName name="_xlnm.Print_Area" localSheetId="6">'Roster of Personnel'!$A:$M</definedName>
    <definedName name="_xlnm.Print_Titles" localSheetId="4">'Administration Costs'!$A:$A</definedName>
    <definedName name="_xlnm.Print_Titles" localSheetId="5">'Fixed Asset Purchases'!$1:$10</definedName>
    <definedName name="_xlnm.Print_Titles" localSheetId="3">'Program Expenditures'!$B:$B</definedName>
    <definedName name="_xlnm.Print_Titles" localSheetId="6">'Roster of Personnel'!$1:$12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5" l="1"/>
  <c r="C16" i="2"/>
  <c r="A9" i="7"/>
  <c r="A9" i="12"/>
  <c r="A6" i="12"/>
  <c r="B32" i="5"/>
  <c r="C34" i="2"/>
  <c r="A6" i="7"/>
  <c r="A9" i="5"/>
  <c r="A6" i="5"/>
  <c r="B9" i="2"/>
  <c r="B6" i="2"/>
  <c r="I238" i="12" l="1"/>
  <c r="H238" i="12"/>
  <c r="G238" i="12"/>
  <c r="E238" i="12"/>
  <c r="H59" i="7"/>
  <c r="G59" i="7"/>
  <c r="F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B24" i="5"/>
  <c r="B19" i="5" s="1"/>
  <c r="B13" i="5"/>
  <c r="C26" i="2"/>
  <c r="I413" i="43"/>
  <c r="I412" i="43"/>
  <c r="I411" i="43"/>
  <c r="I410" i="43"/>
  <c r="I409" i="43"/>
  <c r="I408" i="43"/>
  <c r="I407" i="43"/>
  <c r="I406" i="43"/>
  <c r="I405" i="43"/>
  <c r="I404" i="43"/>
  <c r="I403" i="43"/>
  <c r="I402" i="43"/>
  <c r="I401" i="43"/>
  <c r="I400" i="43"/>
  <c r="I399" i="43"/>
  <c r="I398" i="43"/>
  <c r="I397" i="43"/>
  <c r="I396" i="43"/>
  <c r="I395" i="43"/>
  <c r="I394" i="43"/>
  <c r="I393" i="43"/>
  <c r="I392" i="43"/>
  <c r="I391" i="43"/>
  <c r="I390" i="43"/>
  <c r="I389" i="43"/>
  <c r="I388" i="43"/>
  <c r="I387" i="43"/>
  <c r="I386" i="43"/>
  <c r="I385" i="43"/>
  <c r="I384" i="43"/>
  <c r="I383" i="43"/>
  <c r="I382" i="43"/>
  <c r="I381" i="43"/>
  <c r="I380" i="43"/>
  <c r="I379" i="43"/>
  <c r="I378" i="43"/>
  <c r="I377" i="43"/>
  <c r="I376" i="43"/>
  <c r="I375" i="43"/>
  <c r="I374" i="43"/>
  <c r="I373" i="43"/>
  <c r="I372" i="43"/>
  <c r="I371" i="43"/>
  <c r="I370" i="43"/>
  <c r="I369" i="43"/>
  <c r="I368" i="43"/>
  <c r="I367" i="43"/>
  <c r="I366" i="43"/>
  <c r="I365" i="43"/>
  <c r="I364" i="43"/>
  <c r="I363" i="43"/>
  <c r="I362" i="43"/>
  <c r="I361" i="43"/>
  <c r="I360" i="43"/>
  <c r="I359" i="43"/>
  <c r="I358" i="43"/>
  <c r="I357" i="43"/>
  <c r="I356" i="43"/>
  <c r="I355" i="43"/>
  <c r="I354" i="43"/>
  <c r="I353" i="43"/>
  <c r="I352" i="43"/>
  <c r="I351" i="43"/>
  <c r="I350" i="43"/>
  <c r="I349" i="43"/>
  <c r="I348" i="43"/>
  <c r="I347" i="43"/>
  <c r="I346" i="43"/>
  <c r="I345" i="43"/>
  <c r="I344" i="43"/>
  <c r="I343" i="43"/>
  <c r="I342" i="43"/>
  <c r="I341" i="43"/>
  <c r="I340" i="43"/>
  <c r="I339" i="43"/>
  <c r="I338" i="43"/>
  <c r="I337" i="43"/>
  <c r="I336" i="43"/>
  <c r="I335" i="43"/>
  <c r="I334" i="43"/>
  <c r="I333" i="43"/>
  <c r="I332" i="43"/>
  <c r="I331" i="43"/>
  <c r="I330" i="43"/>
  <c r="I329" i="43"/>
  <c r="I328" i="43"/>
  <c r="I327" i="43"/>
  <c r="I326" i="43"/>
  <c r="I325" i="43"/>
  <c r="I324" i="43"/>
  <c r="I323" i="43"/>
  <c r="I322" i="43"/>
  <c r="I321" i="43"/>
  <c r="I320" i="43"/>
  <c r="I319" i="43"/>
  <c r="I318" i="43"/>
  <c r="I317" i="43"/>
  <c r="I316" i="43"/>
  <c r="I315" i="43"/>
  <c r="I314" i="43"/>
  <c r="I313" i="43"/>
  <c r="I312" i="43"/>
  <c r="I311" i="43"/>
  <c r="I310" i="43"/>
  <c r="I309" i="43"/>
  <c r="I308" i="43"/>
  <c r="I307" i="43"/>
  <c r="I306" i="43"/>
  <c r="I305" i="43"/>
  <c r="I304" i="43"/>
  <c r="I303" i="43"/>
  <c r="I302" i="43"/>
  <c r="I301" i="43"/>
  <c r="I300" i="43"/>
  <c r="I299" i="43"/>
  <c r="I298" i="43"/>
  <c r="I297" i="43"/>
  <c r="I296" i="43"/>
  <c r="I295" i="43"/>
  <c r="I294" i="43"/>
  <c r="I293" i="43"/>
  <c r="I292" i="43"/>
  <c r="I291" i="43"/>
  <c r="I290" i="43"/>
  <c r="I289" i="43"/>
  <c r="I288" i="43"/>
  <c r="I287" i="43"/>
  <c r="I286" i="43"/>
  <c r="I285" i="43"/>
  <c r="I284" i="43"/>
  <c r="I283" i="43"/>
  <c r="I282" i="43"/>
  <c r="I281" i="43"/>
  <c r="I280" i="43"/>
  <c r="I279" i="43"/>
  <c r="I278" i="43"/>
  <c r="I277" i="43"/>
  <c r="I276" i="43"/>
  <c r="I275" i="43"/>
  <c r="I274" i="43"/>
  <c r="I273" i="43"/>
  <c r="I272" i="43"/>
  <c r="I271" i="43"/>
  <c r="I270" i="43"/>
  <c r="I269" i="43"/>
  <c r="I268" i="43"/>
  <c r="I267" i="43"/>
  <c r="I266" i="43"/>
  <c r="I265" i="43"/>
  <c r="I264" i="43"/>
  <c r="I263" i="43"/>
  <c r="I262" i="43"/>
  <c r="I261" i="43"/>
  <c r="I260" i="43"/>
  <c r="I259" i="43"/>
  <c r="I258" i="43"/>
  <c r="I257" i="43"/>
  <c r="I256" i="43"/>
  <c r="I255" i="43"/>
  <c r="I254" i="43"/>
  <c r="I253" i="43"/>
  <c r="I252" i="43"/>
  <c r="I251" i="43"/>
  <c r="I250" i="43"/>
  <c r="I249" i="43"/>
  <c r="I248" i="43"/>
  <c r="I247" i="43"/>
  <c r="I246" i="43"/>
  <c r="I245" i="43"/>
  <c r="I244" i="43"/>
  <c r="I243" i="43"/>
  <c r="I242" i="43"/>
  <c r="I241" i="43"/>
  <c r="I240" i="43"/>
  <c r="I239" i="43"/>
  <c r="I238" i="43"/>
  <c r="I237" i="43"/>
  <c r="I236" i="43"/>
  <c r="I235" i="43"/>
  <c r="I234" i="43"/>
  <c r="I233" i="43"/>
  <c r="I232" i="43"/>
  <c r="I231" i="43"/>
  <c r="I230" i="43"/>
  <c r="I229" i="43"/>
  <c r="I228" i="43"/>
  <c r="I227" i="43"/>
  <c r="I226" i="43"/>
  <c r="I225" i="43"/>
  <c r="I224" i="43"/>
  <c r="I223" i="43"/>
  <c r="I222" i="43"/>
  <c r="I221" i="43"/>
  <c r="I220" i="43"/>
  <c r="I219" i="43"/>
  <c r="I218" i="43"/>
  <c r="I217" i="43"/>
  <c r="I216" i="43"/>
  <c r="I215" i="43"/>
  <c r="I214" i="43"/>
  <c r="I213" i="43"/>
  <c r="I212" i="43"/>
  <c r="I211" i="43"/>
  <c r="I210" i="43"/>
  <c r="I209" i="43"/>
  <c r="I208" i="43"/>
  <c r="I207" i="43"/>
  <c r="I206" i="43"/>
  <c r="I205" i="43"/>
  <c r="I204" i="43"/>
  <c r="I203" i="43"/>
  <c r="I202" i="43"/>
  <c r="I201" i="43"/>
  <c r="I200" i="43"/>
  <c r="I199" i="43"/>
  <c r="I198" i="43"/>
  <c r="I197" i="43"/>
  <c r="I196" i="43"/>
  <c r="I195" i="43"/>
  <c r="I194" i="43"/>
  <c r="I193" i="43"/>
  <c r="I192" i="43"/>
  <c r="I191" i="43"/>
  <c r="I190" i="43"/>
  <c r="I189" i="43"/>
  <c r="I188" i="43"/>
  <c r="I187" i="43"/>
  <c r="I186" i="43"/>
  <c r="I185" i="43"/>
  <c r="I184" i="43"/>
  <c r="I183" i="43"/>
  <c r="I182" i="43"/>
  <c r="I181" i="43"/>
  <c r="I180" i="43"/>
  <c r="I179" i="43"/>
  <c r="I178" i="43"/>
  <c r="I177" i="43"/>
  <c r="I176" i="43"/>
  <c r="I175" i="43"/>
  <c r="I174" i="43"/>
  <c r="I173" i="43"/>
  <c r="I172" i="43"/>
  <c r="I171" i="43"/>
  <c r="I170" i="43"/>
  <c r="I169" i="43"/>
  <c r="I168" i="43"/>
  <c r="I167" i="43"/>
  <c r="I166" i="43"/>
  <c r="I165" i="43"/>
  <c r="I164" i="43"/>
  <c r="I163" i="43"/>
  <c r="I162" i="43"/>
  <c r="I161" i="43"/>
  <c r="I160" i="43"/>
  <c r="I159" i="43"/>
  <c r="I158" i="43"/>
  <c r="I157" i="43"/>
  <c r="I156" i="43"/>
  <c r="I155" i="43"/>
  <c r="I154" i="43"/>
  <c r="I153" i="43"/>
  <c r="I152" i="43"/>
  <c r="I151" i="43"/>
  <c r="I150" i="43"/>
  <c r="I149" i="43"/>
  <c r="I148" i="43"/>
  <c r="I147" i="43"/>
  <c r="I146" i="43"/>
  <c r="I145" i="43"/>
  <c r="I144" i="43"/>
  <c r="I143" i="43"/>
  <c r="I142" i="43"/>
  <c r="I141" i="43"/>
  <c r="I140" i="43"/>
  <c r="I139" i="43"/>
  <c r="I138" i="43"/>
  <c r="I137" i="43"/>
  <c r="I136" i="43"/>
  <c r="I135" i="43"/>
  <c r="I134" i="43"/>
  <c r="I133" i="43"/>
  <c r="I132" i="43"/>
  <c r="I131" i="43"/>
  <c r="I130" i="43"/>
  <c r="I129" i="43"/>
  <c r="I128" i="43"/>
  <c r="I127" i="43"/>
  <c r="I126" i="43"/>
  <c r="I125" i="43"/>
  <c r="I124" i="43"/>
  <c r="I123" i="43"/>
  <c r="I122" i="43"/>
  <c r="I121" i="43"/>
  <c r="I120" i="43"/>
  <c r="I119"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I6" i="43"/>
  <c r="I5" i="43"/>
  <c r="I4" i="43"/>
  <c r="I3" i="43"/>
  <c r="I2" i="43"/>
  <c r="E59" i="7" l="1"/>
  <c r="B15" i="5"/>
  <c r="B31" i="5" l="1"/>
  <c r="B35" i="5" s="1"/>
  <c r="C33" i="2"/>
  <c r="C19" i="2"/>
  <c r="C15" i="2"/>
  <c r="B37" i="5" l="1"/>
  <c r="C36" i="2"/>
  <c r="C37" i="2" l="1"/>
  <c r="C38" i="2" l="1"/>
  <c r="C40" i="2" s="1"/>
  <c r="C43" i="2" l="1"/>
</calcChain>
</file>

<file path=xl/sharedStrings.xml><?xml version="1.0" encoding="utf-8"?>
<sst xmlns="http://schemas.openxmlformats.org/spreadsheetml/2006/main" count="2109" uniqueCount="330">
  <si>
    <t>Agency Coversheet Tab:</t>
  </si>
  <si>
    <t>Agency</t>
  </si>
  <si>
    <t>Enter the name of the agency</t>
  </si>
  <si>
    <t>Fiscal Year Ending</t>
  </si>
  <si>
    <t>Select the last date of the fiscal year for which the contract is being requested from the drop down menu</t>
  </si>
  <si>
    <t>Fiscal Contact Name</t>
  </si>
  <si>
    <t>Enter the name of the individual to contact with questions regarding the contract submission</t>
  </si>
  <si>
    <t>Fiscal Contact Phone</t>
  </si>
  <si>
    <t>Enter the individual's phone number</t>
  </si>
  <si>
    <t>Fiscal Contact Email</t>
  </si>
  <si>
    <t>Enter the individual's email</t>
  </si>
  <si>
    <t>Agency Address</t>
  </si>
  <si>
    <t>Enter the address of the agency</t>
  </si>
  <si>
    <t>Employee Benefits</t>
  </si>
  <si>
    <t xml:space="preserve">Medical Insurance (medical, dental, prescription, vision, etc.), Workman's Compensation Insurance, Retirement, Life insurance, Tuition Reimbursement, FICA, and other benefits that are formally established and  consistently applied through agency polices.                                                                                                                                                 </t>
  </si>
  <si>
    <t>Miscellaneous Personnel</t>
  </si>
  <si>
    <t xml:space="preserve">Staff development, purchased personnel services, professional liability insurance, professional fees, auditing expenses, etc..                                                                                   </t>
  </si>
  <si>
    <t>Occupancy</t>
  </si>
  <si>
    <t>Rent, mortgage payment, real estate taxes, property insurance, utilities, janitorial services, pest control, snow removal, landscaping, etc.</t>
  </si>
  <si>
    <t>Communication</t>
  </si>
  <si>
    <t>Telephone, cell phone, postage, printing, advertisement, etc.</t>
  </si>
  <si>
    <t>Program Supplies</t>
  </si>
  <si>
    <t>Administrative/Office supplies</t>
  </si>
  <si>
    <t>Treatment and Supportive Supplies</t>
  </si>
  <si>
    <t>Medical supplies, clothing, household goods, recreational supplies, educational supplies, etc.</t>
  </si>
  <si>
    <t>Transportation</t>
  </si>
  <si>
    <t>Maintenance/repair of vehicles, gas, mileage reimbursement, parking, registration, inspection, insurance, etc.</t>
  </si>
  <si>
    <t>Miscellaneous Operating Expenses</t>
  </si>
  <si>
    <t xml:space="preserve">Repair and Improvement of Fixed Assets </t>
  </si>
  <si>
    <t>Activities to restore, maintain, or extend and asset and its useful life</t>
  </si>
  <si>
    <t>Administrative Supplies</t>
  </si>
  <si>
    <t>Agency Indirect Administrative Expenses</t>
  </si>
  <si>
    <t>Indirect costs allocated to the agency</t>
  </si>
  <si>
    <t>Description of Item</t>
  </si>
  <si>
    <t xml:space="preserve">List the item being requested </t>
  </si>
  <si>
    <t>Quantity</t>
  </si>
  <si>
    <t>Indicate the quantity of the items</t>
  </si>
  <si>
    <t>Date of Acquisition</t>
  </si>
  <si>
    <t>Anticipated date of acquisition</t>
  </si>
  <si>
    <t>Per Item Cost</t>
  </si>
  <si>
    <t>Cost per item being requested</t>
  </si>
  <si>
    <t>Amount Eligible for DHS Participation</t>
  </si>
  <si>
    <t>Amount of total cost that can be reimbursed with DHS funds</t>
  </si>
  <si>
    <t>Amount Charged as Direct Cost</t>
  </si>
  <si>
    <t>Amount Charged as Administrative Cost</t>
  </si>
  <si>
    <t>Cost Center</t>
  </si>
  <si>
    <t>Indicate the cost center in which the asset is included if applicable</t>
  </si>
  <si>
    <t>Agency Program</t>
  </si>
  <si>
    <t>Employee Name</t>
  </si>
  <si>
    <t>Enter the employee's name</t>
  </si>
  <si>
    <t>County Definition Position Classification</t>
  </si>
  <si>
    <t>The position title based on Civil Service Definitions</t>
  </si>
  <si>
    <t>Grade Level</t>
  </si>
  <si>
    <t>The position grade level</t>
  </si>
  <si>
    <t>Total Annual Approved Salary</t>
  </si>
  <si>
    <t>Employee's approved annual salary</t>
  </si>
  <si>
    <t>Actual Annual Salary</t>
  </si>
  <si>
    <t>Total Hours Per Week at Agency</t>
  </si>
  <si>
    <t>The total number of hours the employee works per week at the agency</t>
  </si>
  <si>
    <t>Total Direct and Indirect Salary for County Program Identified</t>
  </si>
  <si>
    <t>Total Direct and Indirect Hours Per Week for County Program Identified</t>
  </si>
  <si>
    <t>Total Hours Per Week Charged as Direct Cost</t>
  </si>
  <si>
    <t>Total Hours Per Week Charged as Administrative Cost</t>
  </si>
  <si>
    <t>Program Expenditures Tab</t>
  </si>
  <si>
    <t>Program Cost Center</t>
  </si>
  <si>
    <t xml:space="preserve">Interest expenses, membership fees, expenses not included in categories listed.  Indicate the costs associated with the identified expenses. </t>
  </si>
  <si>
    <t>Select the appropriate Agency Program to which the asset is being charged.  If the costs are distributed between multiple programs, the asset must be listed for each program</t>
  </si>
  <si>
    <t>Amount of asset cost that can be directly charged to the agency program</t>
  </si>
  <si>
    <t>Amount of asset cost that is an administrative cost to the agency program</t>
  </si>
  <si>
    <t xml:space="preserve">Pvr Type   </t>
  </si>
  <si>
    <t xml:space="preserve">Specialty  Code    </t>
  </si>
  <si>
    <t>Proc Code</t>
  </si>
  <si>
    <t xml:space="preserve">Price Mod     </t>
  </si>
  <si>
    <t xml:space="preserve">Info Mod   </t>
  </si>
  <si>
    <t>Units</t>
  </si>
  <si>
    <t>Cost Center Assignment</t>
  </si>
  <si>
    <t>21</t>
  </si>
  <si>
    <t>T1017</t>
  </si>
  <si>
    <t>HT</t>
  </si>
  <si>
    <t>15 min</t>
  </si>
  <si>
    <t>3.4</t>
  </si>
  <si>
    <t>UB</t>
  </si>
  <si>
    <t>HK</t>
  </si>
  <si>
    <t>UC</t>
  </si>
  <si>
    <t>TF</t>
  </si>
  <si>
    <t>076</t>
  </si>
  <si>
    <t>H0038</t>
  </si>
  <si>
    <t>3.27</t>
  </si>
  <si>
    <t xml:space="preserve">21 </t>
  </si>
  <si>
    <t>GT</t>
  </si>
  <si>
    <t>08</t>
  </si>
  <si>
    <t>T1015</t>
  </si>
  <si>
    <t>HE</t>
  </si>
  <si>
    <t>visit</t>
  </si>
  <si>
    <t>3.6</t>
  </si>
  <si>
    <t>H0032</t>
  </si>
  <si>
    <t>HP</t>
  </si>
  <si>
    <t>3.25</t>
  </si>
  <si>
    <t xml:space="preserve">08 </t>
  </si>
  <si>
    <t>HO</t>
  </si>
  <si>
    <t>H2014</t>
  </si>
  <si>
    <t>HA</t>
  </si>
  <si>
    <t>H2019</t>
  </si>
  <si>
    <t>H2021</t>
  </si>
  <si>
    <t>H2012</t>
  </si>
  <si>
    <t>per hour</t>
  </si>
  <si>
    <t>074</t>
  </si>
  <si>
    <t>HB</t>
  </si>
  <si>
    <t>Occurrence</t>
  </si>
  <si>
    <t>90832</t>
  </si>
  <si>
    <t>30 min</t>
  </si>
  <si>
    <t>90834</t>
  </si>
  <si>
    <t>45 min</t>
  </si>
  <si>
    <t>90837</t>
  </si>
  <si>
    <t>60 min</t>
  </si>
  <si>
    <t>per occurrence</t>
  </si>
  <si>
    <t>TG</t>
  </si>
  <si>
    <t>99201</t>
  </si>
  <si>
    <t>99211</t>
  </si>
  <si>
    <t>H0034</t>
  </si>
  <si>
    <t>00104</t>
  </si>
  <si>
    <t>110</t>
  </si>
  <si>
    <t>90792</t>
  </si>
  <si>
    <t>1 treatment</t>
  </si>
  <si>
    <t>H2010</t>
  </si>
  <si>
    <t>09</t>
  </si>
  <si>
    <t>548</t>
  </si>
  <si>
    <t>01</t>
  </si>
  <si>
    <t>010</t>
  </si>
  <si>
    <t>N/A</t>
  </si>
  <si>
    <t>3.7</t>
  </si>
  <si>
    <t>018</t>
  </si>
  <si>
    <t>013</t>
  </si>
  <si>
    <t>28</t>
  </si>
  <si>
    <t xml:space="preserve">Refer to the MA reference file </t>
  </si>
  <si>
    <t>11</t>
  </si>
  <si>
    <t>H0030</t>
  </si>
  <si>
    <t>3.10</t>
  </si>
  <si>
    <t>H2011</t>
  </si>
  <si>
    <t>U9</t>
  </si>
  <si>
    <t>U7</t>
  </si>
  <si>
    <t>S9484</t>
  </si>
  <si>
    <t>S9485</t>
  </si>
  <si>
    <t>per diem</t>
  </si>
  <si>
    <t>12</t>
  </si>
  <si>
    <t>H0004</t>
  </si>
  <si>
    <t>3.17</t>
  </si>
  <si>
    <t>UK</t>
  </si>
  <si>
    <t>T1016</t>
  </si>
  <si>
    <t>H0035</t>
  </si>
  <si>
    <t>1 hour</t>
  </si>
  <si>
    <t>3.08</t>
  </si>
  <si>
    <t>U2</t>
  </si>
  <si>
    <t>I hour</t>
  </si>
  <si>
    <t>UA</t>
  </si>
  <si>
    <t>3.06</t>
  </si>
  <si>
    <t>H0018</t>
  </si>
  <si>
    <t>H0031</t>
  </si>
  <si>
    <t>H0036</t>
  </si>
  <si>
    <t>3.24</t>
  </si>
  <si>
    <t>H0037</t>
  </si>
  <si>
    <t>H0039</t>
  </si>
  <si>
    <t>3.23</t>
  </si>
  <si>
    <t>H0046</t>
  </si>
  <si>
    <t>HW</t>
  </si>
  <si>
    <t>H2030</t>
  </si>
  <si>
    <t>T2048</t>
  </si>
  <si>
    <t>3.16</t>
  </si>
  <si>
    <t>U1</t>
  </si>
  <si>
    <t>31</t>
  </si>
  <si>
    <t>339</t>
  </si>
  <si>
    <t>10 min</t>
  </si>
  <si>
    <t>20 min</t>
  </si>
  <si>
    <t>5 min</t>
  </si>
  <si>
    <t xml:space="preserve">15 min </t>
  </si>
  <si>
    <t>25 min</t>
  </si>
  <si>
    <t>40 min</t>
  </si>
  <si>
    <t xml:space="preserve">70 min </t>
  </si>
  <si>
    <t>35 min</t>
  </si>
  <si>
    <t>Visit</t>
  </si>
  <si>
    <t>80 min</t>
  </si>
  <si>
    <t>55 min</t>
  </si>
  <si>
    <t>110 min</t>
  </si>
  <si>
    <t>1 Hour</t>
  </si>
  <si>
    <t>Refer to the MA reference file</t>
  </si>
  <si>
    <t>19</t>
  </si>
  <si>
    <t>AH</t>
  </si>
  <si>
    <t>25</t>
  </si>
  <si>
    <t>TJ</t>
  </si>
  <si>
    <t>90791</t>
  </si>
  <si>
    <t>115</t>
  </si>
  <si>
    <t>17</t>
  </si>
  <si>
    <t>G0176</t>
  </si>
  <si>
    <t>56</t>
  </si>
  <si>
    <t>H0019</t>
  </si>
  <si>
    <t>SC</t>
  </si>
  <si>
    <t>H2013</t>
  </si>
  <si>
    <t>3.11</t>
  </si>
  <si>
    <t>53</t>
  </si>
  <si>
    <t>H2023</t>
  </si>
  <si>
    <t>HX</t>
  </si>
  <si>
    <t>3.12</t>
  </si>
  <si>
    <t>3.13</t>
  </si>
  <si>
    <t>3.14</t>
  </si>
  <si>
    <t>H2015</t>
  </si>
  <si>
    <t>H2016</t>
  </si>
  <si>
    <t>per diem or event</t>
  </si>
  <si>
    <t>3.15</t>
  </si>
  <si>
    <t>26</t>
  </si>
  <si>
    <t>T2003</t>
  </si>
  <si>
    <t>trip /  encounter</t>
  </si>
  <si>
    <t>51</t>
  </si>
  <si>
    <t>H0045</t>
  </si>
  <si>
    <t>S5150</t>
  </si>
  <si>
    <t>S5151</t>
  </si>
  <si>
    <t>S9125</t>
  </si>
  <si>
    <t>3.20</t>
  </si>
  <si>
    <t>ET</t>
  </si>
  <si>
    <t>3.21</t>
  </si>
  <si>
    <t>3.22</t>
  </si>
  <si>
    <t>H0043</t>
  </si>
  <si>
    <t>per diem or occurrence</t>
  </si>
  <si>
    <t>H2033</t>
  </si>
  <si>
    <t>3.26</t>
  </si>
  <si>
    <t>3.28</t>
  </si>
  <si>
    <t>H2017</t>
  </si>
  <si>
    <t>H9</t>
  </si>
  <si>
    <t>3.29</t>
  </si>
  <si>
    <t>011</t>
  </si>
  <si>
    <t>022</t>
  </si>
  <si>
    <t>080</t>
  </si>
  <si>
    <t>081</t>
  </si>
  <si>
    <t>113</t>
  </si>
  <si>
    <t>114</t>
  </si>
  <si>
    <t>549</t>
  </si>
  <si>
    <t>559</t>
  </si>
  <si>
    <t>BUDGET INFORMATION FOR CONTRACT REQUEST</t>
  </si>
  <si>
    <t>Agency:</t>
  </si>
  <si>
    <t>Fiscal Year Ending:</t>
  </si>
  <si>
    <t>Fiscal Contact Phone:</t>
  </si>
  <si>
    <t>Fiscal Contact Email:</t>
  </si>
  <si>
    <t>Agency Address:</t>
  </si>
  <si>
    <t xml:space="preserve">AGENCY: </t>
  </si>
  <si>
    <t>FISCAL YEAR ENDING:</t>
  </si>
  <si>
    <t>I.       EXPENDITURE ITEMS</t>
  </si>
  <si>
    <t xml:space="preserve">         A.  Personnel Services</t>
  </si>
  <si>
    <t xml:space="preserve">            1.  Wages and Salaries</t>
  </si>
  <si>
    <t xml:space="preserve">            2.  Employee Benefits</t>
  </si>
  <si>
    <t xml:space="preserve">            3.  Miscellaneous Personnel</t>
  </si>
  <si>
    <t xml:space="preserve">         B.  Operating Expenses</t>
  </si>
  <si>
    <t xml:space="preserve">            1.  Occupancy</t>
  </si>
  <si>
    <t xml:space="preserve">            2.  Communications</t>
  </si>
  <si>
    <t xml:space="preserve">            3.  Program Supplies</t>
  </si>
  <si>
    <t xml:space="preserve">            4.  Treatment &amp; Supportive Supplies</t>
  </si>
  <si>
    <t xml:space="preserve">            5.  Transportation</t>
  </si>
  <si>
    <t xml:space="preserve">            6.  Purchased Treatment Services </t>
  </si>
  <si>
    <t xml:space="preserve">            7.  Miscellaneous Operating Expenses (Identify below)</t>
  </si>
  <si>
    <t xml:space="preserve">         C.  Equipment &amp; Other Fixed Assets</t>
  </si>
  <si>
    <t xml:space="preserve">            1.  Purchase of Fixed Assets </t>
  </si>
  <si>
    <t xml:space="preserve">            2.  Repairs &amp; Improvement of Fixed Assets</t>
  </si>
  <si>
    <t>II.       PROGRAM COSTS (Sum of A, B and C)</t>
  </si>
  <si>
    <t>IV.     PROGRAM &amp; ADMINISTRATIVE COSTS (Sum of II and III)</t>
  </si>
  <si>
    <t>V.      RETAINED EARNINGS (Maximum 3% of IV)</t>
  </si>
  <si>
    <t>VI.     TOTAL COSTS (Sum of IV and V)</t>
  </si>
  <si>
    <t xml:space="preserve">VII.     REVENUE </t>
  </si>
  <si>
    <t>VIII.    TOTAL COUNTY COSTS ELIGIBLE (VI LESS VII)</t>
  </si>
  <si>
    <t>A.  Personnel Services</t>
  </si>
  <si>
    <t xml:space="preserve">            1.  Wages and Salaries </t>
  </si>
  <si>
    <t>B.  Operating Expenses</t>
  </si>
  <si>
    <t xml:space="preserve">            3.  Administrative Supplies</t>
  </si>
  <si>
    <t xml:space="preserve">            4.  Transportation</t>
  </si>
  <si>
    <t xml:space="preserve">            5.  Miscellaneous Operating Expenses (Identify below)</t>
  </si>
  <si>
    <t>C.  Equipment &amp; Other Fixed Assets</t>
  </si>
  <si>
    <t>D.  AGENCY INDIRECT ADMINISTRATIVE EXPENSES</t>
  </si>
  <si>
    <t>E.  TOTAL ADMINISTRATIVE EXPENSES (A&amp;B&amp;C&amp;D)</t>
  </si>
  <si>
    <t>F.  ADMINISTRATIVE REVENUE</t>
  </si>
  <si>
    <t>G.  TOTAL ADMINISTRATION (E-F)</t>
  </si>
  <si>
    <t>DESCRIPTION OF ITEM</t>
  </si>
  <si>
    <t>QUANTITY</t>
  </si>
  <si>
    <t>DATE OF ACQUISITION</t>
  </si>
  <si>
    <t>PER ITEM COST</t>
  </si>
  <si>
    <t>TOTAL COST</t>
  </si>
  <si>
    <t>AMOUNT ELIGIBLE FOR DHS PARTICIPATION</t>
  </si>
  <si>
    <t>AMOUNT CHARGED AS DIRECT COST</t>
  </si>
  <si>
    <t>COST CENTER (IF APPLICABLE)</t>
  </si>
  <si>
    <t>TOTAL</t>
  </si>
  <si>
    <t>EMPLOYEE NAME</t>
  </si>
  <si>
    <t>COUNTY DEFINITION POSITION CLASSIFICATION</t>
  </si>
  <si>
    <t>GRADE LEVEL</t>
  </si>
  <si>
    <t>TOTAL ANNUAL COUNTY APPROVED SALARY</t>
  </si>
  <si>
    <t>ACTUAL ANNUAL SALARY</t>
  </si>
  <si>
    <t>TOTAL HOURS PER WEEK AT AGENCY</t>
  </si>
  <si>
    <t>TOTAL HOURS PER WEEK CHARGED AS DIRECT COST</t>
  </si>
  <si>
    <t>REPORT OF EXPENDITURES BY COUNTY PROGRAM OFFICE</t>
  </si>
  <si>
    <t>COUNTY PROGRAM OFFICE:</t>
  </si>
  <si>
    <t>Program Cost Center (If Applicable)</t>
  </si>
  <si>
    <t xml:space="preserve">III.      ADMINISTRATIVE COSTS </t>
  </si>
  <si>
    <t>ADMINISTRATIVE COSTS PRORATION SPREAD BY COUNTY PROGRAM OFFICE</t>
  </si>
  <si>
    <t xml:space="preserve">            1.  Purchase of Fixed Assets</t>
  </si>
  <si>
    <t>SCHEDULE OF EQUIPMENT PURCHASES BY COUNTY PROGRAM OFFICE</t>
  </si>
  <si>
    <t>ROSTER OF PERSONNEL BY COUNTY PROGRAM OFFICE</t>
  </si>
  <si>
    <t>TOTAL DIRECT &amp; INDIRECT SALARY FOR AGENCY PROGRAM IDENTIFIED</t>
  </si>
  <si>
    <t>TOTAL DIRECT &amp; INDIRECT HOURS PER WEEK FOR AGENCY PROGRAM IDENTIFIED</t>
  </si>
  <si>
    <t>ADJUSTMENT BY COUNTY</t>
  </si>
  <si>
    <t>Please note that all dollar amounts are to be entered as whole numbers, using decimal points or formulas will create errors with the calculations.</t>
  </si>
  <si>
    <t>DELAWARE COUNTY HUMAN SERVICES</t>
  </si>
  <si>
    <t>AMOUNT CHARGED AS ADMINISTRATIVE COST</t>
  </si>
  <si>
    <t>TOTAL HOURS PER WEEK CHARGED AS ADMINISTRATIVE COST</t>
  </si>
  <si>
    <t>DUNS Number:</t>
  </si>
  <si>
    <t>Federal Identification Number:</t>
  </si>
  <si>
    <t>June 30 2021</t>
  </si>
  <si>
    <t>a.</t>
  </si>
  <si>
    <t>b.</t>
  </si>
  <si>
    <t>c.</t>
  </si>
  <si>
    <t>d.</t>
  </si>
  <si>
    <t>e.</t>
  </si>
  <si>
    <t>f.</t>
  </si>
  <si>
    <t>Expenses</t>
  </si>
  <si>
    <t>Administrative Costs Tab</t>
  </si>
  <si>
    <t>Roster of Personnel Tab</t>
  </si>
  <si>
    <t>Fixed Asset Purchases Tab</t>
  </si>
  <si>
    <t>Delaware County Budget Packet Request Instructions</t>
  </si>
  <si>
    <t xml:space="preserve">The budget packet is designed to require information to only be entered in one place and then carry to all other places where required.  The cells which require data entry are highlighted in yellow.  </t>
  </si>
  <si>
    <t>List the cost center for the program if applicable</t>
  </si>
  <si>
    <t>Employee's salary charged to the program</t>
  </si>
  <si>
    <t>Employee's salary charged to the program as a direct cost</t>
  </si>
  <si>
    <t>Employee's salary charged to the program as an administrative cost</t>
  </si>
  <si>
    <t xml:space="preserve">Total number of hours the employee works per week which are being allocated to the program </t>
  </si>
  <si>
    <t>Total number of hours per week the employee works which are being allocated to the program as a direct cost</t>
  </si>
  <si>
    <t>Total number of hours per week the employee works which are being allocated to the program as an administrative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</si>
</sst>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1" formatCode="_(* #,##0_);_(* \(#,##0\);_(* &quot;-&quot;_);_(@_)"/>
    <numFmt numFmtId="44" formatCode="_(&quot;$&quot;* #,##0.00_);_(&quot;$&quot;* \(#,##0.00\);_(&quot;$&quot;* &quot;-&quot;??_);_(@_)"/>
    <numFmt numFmtId="164" formatCode="[$-409]mmmm\ d\,\ yyyy;@"/>
    <numFmt numFmtId="165" formatCode="m/d/yy;@"/>
    <numFmt numFmtId="166" formatCode="_(* #,##0.00_);_(* \(#,##0.00\);_(* &quot;-&quot;_);_(@_)"/>
  </numFmts>
  <fonts count="20" x14ac:knownFonts="1">
    <font>
      <sz val="11"/>
      <color theme="1"/>
      <name val="Calibri"/>
      <family val="2"/>
      <scheme val="minor"/>
    </font>
    <font>
      <sz val="10"/>
      <name val="Arial"/>
      <family val="2"/>
    </font>
    <font>
      <b/>
      <sz val="10"/>
      <name val="Arial"/>
      <family val="2"/>
    </font>
    <font>
      <b/>
      <sz val="10"/>
      <color indexed="10"/>
      <name val="Arial"/>
      <family val="2"/>
    </font>
    <font>
      <sz val="8"/>
      <name val="Arial"/>
      <family val="2"/>
    </font>
    <font>
      <sz val="10"/>
      <name val="Arial"/>
      <family val="2"/>
    </font>
    <font>
      <b/>
      <sz val="11"/>
      <color theme="1"/>
      <name val="Calibri"/>
      <family val="2"/>
      <scheme val="minor"/>
    </font>
    <font>
      <b/>
      <sz val="12"/>
      <name val="Arial"/>
      <family val="2"/>
    </font>
    <font>
      <sz val="12"/>
      <name val="Arial"/>
      <family val="2"/>
    </font>
    <font>
      <sz val="10"/>
      <color indexed="10"/>
      <name val="Arial"/>
      <family val="2"/>
    </font>
    <font>
      <b/>
      <i/>
      <sz val="11"/>
      <color theme="1"/>
      <name val="Calibri"/>
      <family val="2"/>
      <scheme val="minor"/>
    </font>
    <font>
      <i/>
      <sz val="11"/>
      <color theme="1"/>
      <name val="Calibri"/>
      <family val="2"/>
      <scheme val="minor"/>
    </font>
    <font>
      <b/>
      <sz val="8"/>
      <name val="Arial"/>
      <family val="2"/>
    </font>
    <font>
      <sz val="9"/>
      <name val="Arial"/>
      <family val="2"/>
    </font>
    <font>
      <sz val="9"/>
      <color theme="1"/>
      <name val="Arial"/>
      <family val="2"/>
    </font>
    <font>
      <sz val="9"/>
      <color theme="1"/>
      <name val="Calibri"/>
      <family val="2"/>
      <scheme val="minor"/>
    </font>
    <font>
      <sz val="8"/>
      <color theme="1"/>
      <name val="Arial"/>
      <family val="2"/>
    </font>
    <font>
      <sz val="9"/>
      <color indexed="8"/>
      <name val="Arial"/>
      <family val="2"/>
    </font>
    <font>
      <sz val="8"/>
      <color indexed="8"/>
      <name val="Arial"/>
      <family val="2"/>
    </font>
    <font>
      <sz val="9"/>
      <color indexed="10"/>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8">
    <xf numFmtId="0" fontId="0" fillId="0" borderId="0"/>
    <xf numFmtId="0" fontId="1" fillId="0" borderId="0"/>
    <xf numFmtId="0" fontId="1" fillId="0" borderId="0"/>
    <xf numFmtId="0" fontId="5" fillId="0" borderId="0"/>
    <xf numFmtId="0" fontId="1" fillId="0" borderId="0"/>
    <xf numFmtId="0" fontId="1" fillId="0" borderId="0"/>
    <xf numFmtId="0" fontId="8" fillId="0" borderId="0"/>
    <xf numFmtId="0" fontId="1" fillId="0" borderId="0"/>
  </cellStyleXfs>
  <cellXfs count="196">
    <xf numFmtId="0" fontId="0" fillId="0" borderId="0" xfId="0"/>
    <xf numFmtId="164" fontId="2" fillId="0" borderId="0" xfId="1" applyNumberFormat="1" applyFont="1" applyFill="1" applyAlignment="1" applyProtection="1">
      <alignment horizontal="left" indent="4"/>
    </xf>
    <xf numFmtId="164" fontId="2" fillId="0" borderId="0" xfId="1" applyNumberFormat="1" applyFont="1" applyFill="1" applyAlignment="1" applyProtection="1"/>
    <xf numFmtId="0" fontId="2" fillId="2" borderId="3" xfId="1" applyFont="1" applyFill="1" applyBorder="1" applyAlignment="1" applyProtection="1">
      <alignment horizontal="left" indent="8"/>
      <protection locked="0"/>
    </xf>
    <xf numFmtId="0" fontId="6" fillId="2" borderId="7" xfId="0" applyNumberFormat="1" applyFont="1" applyFill="1" applyBorder="1" applyProtection="1">
      <protection locked="0"/>
    </xf>
    <xf numFmtId="0" fontId="2" fillId="0" borderId="7" xfId="1" applyFont="1" applyFill="1" applyBorder="1" applyAlignment="1" applyProtection="1">
      <alignment horizontal="left" indent="4"/>
    </xf>
    <xf numFmtId="164" fontId="2" fillId="0" borderId="7" xfId="1" applyNumberFormat="1" applyFont="1" applyFill="1" applyBorder="1" applyAlignment="1" applyProtection="1">
      <alignment horizontal="left" indent="4"/>
    </xf>
    <xf numFmtId="0" fontId="2" fillId="0" borderId="0" xfId="1" applyFont="1" applyFill="1" applyBorder="1" applyAlignment="1" applyProtection="1">
      <alignment horizontal="left" indent="4"/>
    </xf>
    <xf numFmtId="164" fontId="2" fillId="0" borderId="0" xfId="1" applyNumberFormat="1" applyFont="1" applyFill="1" applyBorder="1" applyAlignment="1" applyProtection="1">
      <alignment horizontal="left" indent="4"/>
    </xf>
    <xf numFmtId="44" fontId="2" fillId="0" borderId="0" xfId="1" applyNumberFormat="1" applyFont="1" applyFill="1" applyBorder="1" applyAlignment="1" applyProtection="1">
      <alignment horizontal="left" indent="4"/>
    </xf>
    <xf numFmtId="0" fontId="1" fillId="2" borderId="7" xfId="4" applyFill="1" applyBorder="1" applyProtection="1">
      <protection locked="0"/>
    </xf>
    <xf numFmtId="44" fontId="1" fillId="2" borderId="7" xfId="4" applyNumberFormat="1" applyFill="1" applyBorder="1" applyProtection="1">
      <protection locked="0"/>
    </xf>
    <xf numFmtId="0" fontId="1" fillId="2" borderId="4" xfId="4" applyFill="1" applyBorder="1" applyProtection="1">
      <protection locked="0"/>
    </xf>
    <xf numFmtId="0" fontId="9" fillId="2" borderId="7" xfId="4" applyFont="1" applyFill="1" applyBorder="1" applyProtection="1">
      <protection locked="0"/>
    </xf>
    <xf numFmtId="0" fontId="1" fillId="2" borderId="7" xfId="4" applyFont="1" applyFill="1" applyBorder="1" applyProtection="1">
      <protection locked="0"/>
    </xf>
    <xf numFmtId="41" fontId="1" fillId="2" borderId="7" xfId="4" applyNumberFormat="1" applyFill="1" applyBorder="1" applyProtection="1">
      <protection locked="0"/>
    </xf>
    <xf numFmtId="0" fontId="1" fillId="2" borderId="7" xfId="4" applyNumberFormat="1" applyFill="1" applyBorder="1" applyProtection="1">
      <protection locked="0"/>
    </xf>
    <xf numFmtId="165" fontId="1" fillId="2" borderId="7" xfId="4" applyNumberFormat="1" applyFill="1" applyBorder="1" applyProtection="1">
      <protection locked="0"/>
    </xf>
    <xf numFmtId="0" fontId="1" fillId="2" borderId="3" xfId="4" applyFill="1" applyBorder="1" applyAlignment="1" applyProtection="1">
      <alignment wrapText="1"/>
      <protection locked="0"/>
    </xf>
    <xf numFmtId="1" fontId="1" fillId="2" borderId="7" xfId="4" applyNumberFormat="1" applyFill="1" applyBorder="1" applyProtection="1">
      <protection locked="0"/>
    </xf>
    <xf numFmtId="0" fontId="0" fillId="0" borderId="7" xfId="0" applyBorder="1"/>
    <xf numFmtId="0" fontId="0" fillId="0" borderId="0" xfId="0" applyProtection="1"/>
    <xf numFmtId="0" fontId="6" fillId="0" borderId="0" xfId="0" applyFont="1" applyProtection="1"/>
    <xf numFmtId="0" fontId="8" fillId="0" borderId="0" xfId="1" applyFont="1" applyProtection="1"/>
    <xf numFmtId="0" fontId="1" fillId="0" borderId="0" xfId="1" applyAlignment="1" applyProtection="1">
      <alignment horizontal="center"/>
    </xf>
    <xf numFmtId="0" fontId="1" fillId="0" borderId="0" xfId="1" applyProtection="1"/>
    <xf numFmtId="0" fontId="2" fillId="0" borderId="0" xfId="1" applyNumberFormat="1" applyFont="1" applyProtection="1"/>
    <xf numFmtId="0" fontId="2" fillId="0" borderId="0" xfId="1" applyFont="1" applyProtection="1"/>
    <xf numFmtId="0" fontId="2" fillId="0" borderId="0" xfId="1" applyFont="1" applyFill="1" applyProtection="1"/>
    <xf numFmtId="0" fontId="2" fillId="0" borderId="0" xfId="1" applyFont="1" applyAlignment="1" applyProtection="1">
      <alignment horizontal="center" wrapText="1"/>
    </xf>
    <xf numFmtId="0" fontId="2" fillId="0" borderId="3" xfId="1" applyFont="1" applyBorder="1" applyProtection="1"/>
    <xf numFmtId="0" fontId="2" fillId="0" borderId="3" xfId="1" applyFont="1" applyFill="1" applyBorder="1" applyProtection="1"/>
    <xf numFmtId="0" fontId="2" fillId="0" borderId="1" xfId="1" applyFont="1" applyBorder="1" applyAlignment="1" applyProtection="1">
      <alignment horizontal="center" wrapText="1"/>
    </xf>
    <xf numFmtId="0" fontId="2" fillId="0" borderId="2" xfId="1" applyFont="1" applyFill="1" applyBorder="1" applyAlignment="1" applyProtection="1">
      <alignment horizontal="center" wrapText="1"/>
    </xf>
    <xf numFmtId="0" fontId="2" fillId="0" borderId="12" xfId="1" applyFont="1" applyBorder="1" applyAlignment="1" applyProtection="1">
      <alignment horizontal="left" wrapText="1"/>
    </xf>
    <xf numFmtId="0" fontId="2" fillId="0" borderId="12" xfId="1" applyFont="1" applyBorder="1" applyProtection="1"/>
    <xf numFmtId="0" fontId="1" fillId="0" borderId="0" xfId="1" applyFill="1" applyProtection="1"/>
    <xf numFmtId="0" fontId="8" fillId="0" borderId="0" xfId="2" applyFont="1" applyProtection="1"/>
    <xf numFmtId="0" fontId="2" fillId="0" borderId="0" xfId="2" applyFont="1" applyProtection="1"/>
    <xf numFmtId="0" fontId="1" fillId="0" borderId="0" xfId="2" applyProtection="1"/>
    <xf numFmtId="0" fontId="2" fillId="0" borderId="3" xfId="1" applyFont="1" applyBorder="1" applyAlignment="1" applyProtection="1">
      <alignment horizontal="left" indent="4"/>
    </xf>
    <xf numFmtId="0" fontId="2" fillId="0" borderId="3" xfId="2" applyFont="1" applyBorder="1" applyAlignment="1" applyProtection="1">
      <alignment horizontal="left" indent="4"/>
    </xf>
    <xf numFmtId="0" fontId="1" fillId="0" borderId="16" xfId="2" applyBorder="1" applyProtection="1"/>
    <xf numFmtId="0" fontId="2" fillId="0" borderId="3" xfId="1" applyFont="1" applyBorder="1" applyAlignment="1" applyProtection="1">
      <alignment horizontal="left" wrapText="1"/>
    </xf>
    <xf numFmtId="0" fontId="2" fillId="0" borderId="5" xfId="2" applyFont="1" applyBorder="1" applyAlignment="1" applyProtection="1">
      <alignment horizontal="left" indent="4"/>
    </xf>
    <xf numFmtId="41" fontId="2" fillId="0" borderId="17" xfId="2" applyNumberFormat="1" applyFont="1" applyBorder="1" applyProtection="1"/>
    <xf numFmtId="0" fontId="1" fillId="0" borderId="0" xfId="4" applyProtection="1"/>
    <xf numFmtId="44" fontId="1" fillId="0" borderId="0" xfId="4" applyNumberFormat="1" applyProtection="1"/>
    <xf numFmtId="0" fontId="2" fillId="0" borderId="0" xfId="4" applyFont="1" applyProtection="1"/>
    <xf numFmtId="0" fontId="3" fillId="0" borderId="0" xfId="5" applyFont="1" applyProtection="1"/>
    <xf numFmtId="0" fontId="9" fillId="0" borderId="0" xfId="4" applyFont="1" applyProtection="1"/>
    <xf numFmtId="0" fontId="1" fillId="0" borderId="0" xfId="4" applyFont="1" applyProtection="1"/>
    <xf numFmtId="44" fontId="2" fillId="0" borderId="0" xfId="1" applyNumberFormat="1" applyFont="1" applyProtection="1"/>
    <xf numFmtId="44" fontId="2" fillId="0" borderId="0" xfId="1" applyNumberFormat="1" applyFont="1" applyFill="1" applyProtection="1"/>
    <xf numFmtId="0" fontId="2" fillId="0" borderId="1" xfId="4" applyFont="1" applyBorder="1" applyAlignment="1" applyProtection="1">
      <alignment horizontal="center" vertical="center" wrapText="1"/>
    </xf>
    <xf numFmtId="0" fontId="2" fillId="0" borderId="13" xfId="4" applyFont="1" applyBorder="1" applyAlignment="1" applyProtection="1">
      <alignment horizontal="center" vertical="center" wrapText="1"/>
    </xf>
    <xf numFmtId="44" fontId="2" fillId="0" borderId="13" xfId="4" applyNumberFormat="1" applyFont="1" applyBorder="1" applyAlignment="1" applyProtection="1">
      <alignment horizontal="center" vertical="center" wrapText="1"/>
    </xf>
    <xf numFmtId="0" fontId="2" fillId="0" borderId="2" xfId="4" applyFont="1" applyBorder="1" applyAlignment="1" applyProtection="1">
      <alignment horizontal="center" vertical="center" wrapText="1"/>
    </xf>
    <xf numFmtId="0" fontId="2" fillId="0" borderId="0" xfId="4" applyFont="1" applyAlignment="1" applyProtection="1">
      <alignment horizontal="center" vertical="center" wrapText="1"/>
    </xf>
    <xf numFmtId="44" fontId="1" fillId="0" borderId="7" xfId="4" applyNumberFormat="1" applyBorder="1" applyProtection="1"/>
    <xf numFmtId="0" fontId="2" fillId="0" borderId="14" xfId="4" applyFont="1" applyFill="1" applyBorder="1" applyProtection="1"/>
    <xf numFmtId="0" fontId="2" fillId="0" borderId="10" xfId="4" applyFont="1" applyFill="1" applyBorder="1" applyProtection="1"/>
    <xf numFmtId="165" fontId="2" fillId="0" borderId="10" xfId="4" applyNumberFormat="1" applyFont="1" applyFill="1" applyBorder="1" applyProtection="1"/>
    <xf numFmtId="44" fontId="2" fillId="0" borderId="10" xfId="4" applyNumberFormat="1" applyFont="1" applyFill="1" applyBorder="1" applyProtection="1"/>
    <xf numFmtId="0" fontId="2" fillId="0" borderId="6" xfId="4" applyFont="1" applyFill="1" applyBorder="1" applyProtection="1"/>
    <xf numFmtId="0" fontId="2" fillId="0" borderId="0" xfId="4" applyFont="1" applyFill="1" applyProtection="1"/>
    <xf numFmtId="0" fontId="2" fillId="0" borderId="10" xfId="4" applyNumberFormat="1" applyFont="1" applyFill="1" applyBorder="1" applyProtection="1"/>
    <xf numFmtId="0" fontId="1" fillId="3" borderId="19" xfId="4" applyFill="1" applyBorder="1" applyAlignment="1" applyProtection="1">
      <alignment wrapText="1"/>
      <protection locked="0"/>
    </xf>
    <xf numFmtId="1" fontId="1" fillId="3" borderId="15" xfId="4" applyNumberFormat="1" applyFill="1" applyBorder="1" applyProtection="1">
      <protection locked="0"/>
    </xf>
    <xf numFmtId="0" fontId="1" fillId="3" borderId="15" xfId="4" applyNumberFormat="1" applyFill="1" applyBorder="1" applyProtection="1">
      <protection locked="0"/>
    </xf>
    <xf numFmtId="44" fontId="1" fillId="3" borderId="15" xfId="4" applyNumberFormat="1" applyFill="1" applyBorder="1" applyProtection="1">
      <protection locked="0"/>
    </xf>
    <xf numFmtId="0" fontId="1" fillId="3" borderId="15" xfId="4" applyFill="1" applyBorder="1" applyProtection="1">
      <protection locked="0"/>
    </xf>
    <xf numFmtId="0" fontId="1" fillId="2" borderId="8" xfId="4" applyFill="1" applyBorder="1" applyProtection="1">
      <protection locked="0"/>
    </xf>
    <xf numFmtId="0" fontId="9" fillId="2" borderId="8" xfId="4" applyFont="1" applyFill="1" applyBorder="1" applyProtection="1">
      <protection locked="0"/>
    </xf>
    <xf numFmtId="0" fontId="1" fillId="2" borderId="8" xfId="4" applyFont="1" applyFill="1" applyBorder="1" applyProtection="1">
      <protection locked="0"/>
    </xf>
    <xf numFmtId="41" fontId="1" fillId="2" borderId="8" xfId="4" applyNumberFormat="1" applyFill="1" applyBorder="1" applyProtection="1">
      <protection locked="0"/>
    </xf>
    <xf numFmtId="44" fontId="2" fillId="0" borderId="9" xfId="4" applyNumberFormat="1" applyFont="1" applyFill="1" applyBorder="1" applyProtection="1"/>
    <xf numFmtId="0" fontId="2" fillId="0" borderId="21" xfId="4" applyFont="1" applyBorder="1" applyAlignment="1" applyProtection="1">
      <alignment horizontal="center" vertical="center" wrapText="1"/>
    </xf>
    <xf numFmtId="165" fontId="1" fillId="3" borderId="15" xfId="4" applyNumberFormat="1" applyFill="1" applyBorder="1" applyProtection="1">
      <protection locked="0"/>
    </xf>
    <xf numFmtId="0" fontId="1" fillId="3" borderId="18" xfId="4" applyFill="1" applyBorder="1" applyProtection="1">
      <protection locked="0"/>
    </xf>
    <xf numFmtId="0" fontId="1" fillId="3" borderId="20" xfId="4" applyFill="1" applyBorder="1" applyProtection="1">
      <protection locked="0"/>
    </xf>
    <xf numFmtId="0" fontId="6" fillId="0" borderId="0" xfId="0" applyFont="1" applyFill="1" applyProtection="1"/>
    <xf numFmtId="0" fontId="11" fillId="0" borderId="0" xfId="0" applyFont="1"/>
    <xf numFmtId="0" fontId="2" fillId="0" borderId="3" xfId="2" applyFont="1" applyFill="1" applyBorder="1" applyAlignment="1" applyProtection="1">
      <alignment horizontal="left" indent="4"/>
    </xf>
    <xf numFmtId="0" fontId="0" fillId="0" borderId="0" xfId="0" applyAlignment="1">
      <alignment vertical="top"/>
    </xf>
    <xf numFmtId="0" fontId="0" fillId="0" borderId="0" xfId="0" applyAlignment="1">
      <alignment vertical="top" wrapText="1"/>
    </xf>
    <xf numFmtId="44" fontId="9" fillId="2" borderId="7" xfId="4" applyNumberFormat="1" applyFont="1" applyFill="1" applyBorder="1" applyProtection="1">
      <protection locked="0"/>
    </xf>
    <xf numFmtId="0" fontId="11" fillId="0" borderId="0" xfId="0" applyFont="1" applyAlignment="1">
      <alignment vertical="top"/>
    </xf>
    <xf numFmtId="0" fontId="11" fillId="0" borderId="0" xfId="0" applyFont="1" applyAlignment="1">
      <alignment vertical="top" wrapText="1"/>
    </xf>
    <xf numFmtId="49" fontId="12" fillId="0" borderId="7" xfId="0" applyNumberFormat="1" applyFont="1" applyFill="1" applyBorder="1" applyAlignment="1">
      <alignment horizontal="center" vertical="top" wrapText="1"/>
    </xf>
    <xf numFmtId="0" fontId="12" fillId="0" borderId="7" xfId="0" applyNumberFormat="1" applyFont="1" applyFill="1" applyBorder="1" applyAlignment="1">
      <alignment horizontal="center" vertical="top" wrapText="1"/>
    </xf>
    <xf numFmtId="0" fontId="12" fillId="0" borderId="7"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3" fillId="0" borderId="7" xfId="0" applyNumberFormat="1" applyFont="1" applyBorder="1" applyAlignment="1">
      <alignment horizontal="left" vertical="center" wrapText="1"/>
    </xf>
    <xf numFmtId="0" fontId="13" fillId="0" borderId="7"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0" fontId="13" fillId="0" borderId="7" xfId="0" quotePrefix="1" applyNumberFormat="1" applyFont="1" applyFill="1" applyBorder="1" applyAlignment="1">
      <alignment horizontal="left" vertical="center" wrapText="1"/>
    </xf>
    <xf numFmtId="49" fontId="13" fillId="0" borderId="7"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49" fontId="13" fillId="0" borderId="7" xfId="0" quotePrefix="1" applyNumberFormat="1" applyFont="1" applyFill="1" applyBorder="1" applyAlignment="1">
      <alignment horizontal="left" vertical="top" wrapText="1"/>
    </xf>
    <xf numFmtId="0" fontId="13" fillId="0" borderId="7" xfId="0" quotePrefix="1" applyNumberFormat="1" applyFont="1" applyBorder="1" applyAlignment="1">
      <alignment horizontal="left" vertical="center" wrapText="1"/>
    </xf>
    <xf numFmtId="0" fontId="13" fillId="0" borderId="7" xfId="6" applyNumberFormat="1" applyFont="1" applyBorder="1" applyAlignment="1">
      <alignment horizontal="left" vertical="center" wrapText="1"/>
    </xf>
    <xf numFmtId="49" fontId="13" fillId="0" borderId="7" xfId="0" quotePrefix="1" applyNumberFormat="1" applyFont="1" applyFill="1" applyBorder="1" applyAlignment="1">
      <alignment horizontal="left" vertical="center" wrapText="1"/>
    </xf>
    <xf numFmtId="0" fontId="13" fillId="0" borderId="7" xfId="0" applyNumberFormat="1" applyFont="1" applyFill="1" applyBorder="1" applyAlignment="1" applyProtection="1">
      <alignment horizontal="left" vertical="center" wrapText="1"/>
    </xf>
    <xf numFmtId="49" fontId="13" fillId="0" borderId="7" xfId="0" quotePrefix="1" applyNumberFormat="1" applyFont="1" applyBorder="1" applyAlignment="1">
      <alignment horizontal="left" vertical="center" wrapText="1"/>
    </xf>
    <xf numFmtId="49" fontId="17" fillId="0" borderId="7" xfId="0" applyNumberFormat="1" applyFont="1" applyFill="1" applyBorder="1" applyAlignment="1">
      <alignment horizontal="left" vertical="center" wrapText="1"/>
    </xf>
    <xf numFmtId="0" fontId="17" fillId="0" borderId="7" xfId="0" quotePrefix="1" applyNumberFormat="1" applyFont="1" applyFill="1" applyBorder="1" applyAlignment="1">
      <alignment horizontal="left" vertical="center" wrapText="1"/>
    </xf>
    <xf numFmtId="0" fontId="17" fillId="0" borderId="7" xfId="0" applyNumberFormat="1"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3" fillId="0" borderId="7" xfId="6" applyNumberFormat="1" applyFont="1" applyBorder="1" applyAlignment="1">
      <alignment vertical="center" wrapText="1"/>
    </xf>
    <xf numFmtId="0" fontId="4" fillId="0" borderId="7" xfId="6" applyNumberFormat="1" applyFont="1" applyBorder="1" applyAlignment="1">
      <alignment vertical="center" wrapText="1"/>
    </xf>
    <xf numFmtId="49" fontId="14" fillId="0" borderId="7" xfId="0" applyNumberFormat="1" applyFont="1" applyBorder="1" applyAlignment="1">
      <alignment horizontal="left" vertical="center"/>
    </xf>
    <xf numFmtId="0" fontId="14" fillId="0" borderId="7" xfId="0" applyNumberFormat="1" applyFont="1" applyBorder="1" applyAlignment="1">
      <alignment horizontal="left" vertical="center"/>
    </xf>
    <xf numFmtId="49" fontId="14" fillId="0" borderId="7" xfId="0" applyNumberFormat="1" applyFont="1" applyBorder="1" applyAlignment="1">
      <alignment vertical="center"/>
    </xf>
    <xf numFmtId="49" fontId="14" fillId="0" borderId="7" xfId="0" applyNumberFormat="1" applyFont="1" applyBorder="1" applyAlignment="1">
      <alignment horizontal="center" vertical="center"/>
    </xf>
    <xf numFmtId="0" fontId="15" fillId="0" borderId="7" xfId="0" applyNumberFormat="1" applyFont="1" applyBorder="1" applyAlignment="1">
      <alignment vertical="center"/>
    </xf>
    <xf numFmtId="0" fontId="14" fillId="0" borderId="7" xfId="0" applyNumberFormat="1" applyFont="1" applyBorder="1" applyAlignment="1">
      <alignment vertical="center"/>
    </xf>
    <xf numFmtId="0" fontId="16" fillId="0" borderId="7" xfId="0" applyNumberFormat="1" applyFont="1" applyBorder="1" applyAlignment="1">
      <alignment vertical="center" wrapText="1"/>
    </xf>
    <xf numFmtId="0" fontId="15" fillId="0" borderId="7" xfId="0" applyNumberFormat="1" applyFont="1" applyBorder="1" applyAlignment="1">
      <alignment horizontal="left" vertical="center"/>
    </xf>
    <xf numFmtId="0" fontId="14" fillId="0" borderId="7" xfId="0" applyNumberFormat="1" applyFont="1" applyBorder="1" applyAlignment="1">
      <alignment horizontal="left"/>
    </xf>
    <xf numFmtId="0" fontId="16" fillId="0" borderId="7" xfId="0" applyNumberFormat="1" applyFont="1" applyBorder="1" applyAlignment="1">
      <alignment vertical="center"/>
    </xf>
    <xf numFmtId="0" fontId="16" fillId="0" borderId="7" xfId="0" applyNumberFormat="1" applyFont="1" applyFill="1" applyBorder="1" applyAlignment="1">
      <alignment vertical="center"/>
    </xf>
    <xf numFmtId="0" fontId="16" fillId="0" borderId="0" xfId="0" applyNumberFormat="1" applyFont="1" applyAlignment="1">
      <alignment vertical="center"/>
    </xf>
    <xf numFmtId="49" fontId="14" fillId="0" borderId="0" xfId="0" applyNumberFormat="1" applyFont="1" applyAlignment="1">
      <alignment horizontal="center" vertical="center"/>
    </xf>
    <xf numFmtId="49" fontId="13" fillId="0" borderId="7" xfId="6" applyNumberFormat="1" applyFont="1" applyBorder="1" applyAlignment="1">
      <alignment horizontal="left" vertical="center" wrapText="1"/>
    </xf>
    <xf numFmtId="49" fontId="13" fillId="0" borderId="7" xfId="6" applyNumberFormat="1" applyFont="1" applyFill="1" applyBorder="1" applyAlignment="1">
      <alignment vertical="center" wrapText="1"/>
    </xf>
    <xf numFmtId="49" fontId="4" fillId="0" borderId="7" xfId="6" applyNumberFormat="1" applyFont="1" applyBorder="1" applyAlignment="1">
      <alignment vertical="center" wrapText="1"/>
    </xf>
    <xf numFmtId="49" fontId="13" fillId="0" borderId="7" xfId="6" applyNumberFormat="1" applyFont="1" applyFill="1" applyBorder="1" applyAlignment="1">
      <alignment horizontal="left" vertical="center" wrapText="1"/>
    </xf>
    <xf numFmtId="49" fontId="4" fillId="0" borderId="7" xfId="0" applyNumberFormat="1" applyFont="1" applyBorder="1" applyAlignment="1">
      <alignment horizontal="left" vertical="center" wrapText="1"/>
    </xf>
    <xf numFmtId="49" fontId="13"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lignment horizontal="left" vertical="center" wrapText="1"/>
    </xf>
    <xf numFmtId="49" fontId="4" fillId="0" borderId="7" xfId="6" applyNumberFormat="1" applyFont="1" applyFill="1" applyBorder="1" applyAlignment="1">
      <alignment vertical="center" wrapText="1"/>
    </xf>
    <xf numFmtId="0" fontId="13" fillId="0" borderId="7" xfId="6" applyNumberFormat="1" applyFont="1" applyFill="1" applyBorder="1" applyAlignment="1">
      <alignment vertical="center" wrapText="1"/>
    </xf>
    <xf numFmtId="0" fontId="4" fillId="0" borderId="7" xfId="6" applyNumberFormat="1" applyFont="1" applyFill="1" applyBorder="1" applyAlignment="1">
      <alignment vertical="center" wrapText="1"/>
    </xf>
    <xf numFmtId="49" fontId="19" fillId="0" borderId="7" xfId="0" applyNumberFormat="1" applyFont="1" applyFill="1" applyBorder="1" applyAlignment="1">
      <alignment horizontal="left" vertical="center" wrapText="1"/>
    </xf>
    <xf numFmtId="49" fontId="14" fillId="0" borderId="7" xfId="0" applyNumberFormat="1" applyFont="1" applyBorder="1" applyAlignment="1"/>
    <xf numFmtId="0" fontId="15" fillId="0" borderId="7" xfId="0" applyNumberFormat="1" applyFont="1" applyBorder="1" applyAlignment="1"/>
    <xf numFmtId="0" fontId="14" fillId="0" borderId="7" xfId="0" applyNumberFormat="1" applyFont="1" applyBorder="1" applyAlignment="1"/>
    <xf numFmtId="49" fontId="14" fillId="0" borderId="0" xfId="0" applyNumberFormat="1" applyFont="1" applyAlignment="1"/>
    <xf numFmtId="0" fontId="14" fillId="0" borderId="0" xfId="0" applyNumberFormat="1" applyFont="1" applyAlignment="1"/>
    <xf numFmtId="0" fontId="15" fillId="0" borderId="0" xfId="0" applyNumberFormat="1" applyFont="1" applyAlignment="1"/>
    <xf numFmtId="0" fontId="0" fillId="0" borderId="0" xfId="0" applyAlignment="1">
      <alignment vertical="top" wrapText="1"/>
    </xf>
    <xf numFmtId="49" fontId="13" fillId="0" borderId="7"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13" fillId="0" borderId="7" xfId="0" applyNumberFormat="1" applyFont="1" applyFill="1" applyBorder="1" applyAlignment="1">
      <alignment horizontal="left" vertical="center" wrapText="1"/>
    </xf>
    <xf numFmtId="0" fontId="13" fillId="0" borderId="7" xfId="6" applyNumberFormat="1" applyFont="1" applyFill="1" applyBorder="1" applyAlignment="1">
      <alignment horizontal="left" vertical="center" wrapText="1"/>
    </xf>
    <xf numFmtId="0" fontId="4" fillId="0" borderId="7" xfId="0" applyNumberFormat="1" applyFont="1" applyFill="1" applyBorder="1" applyAlignment="1">
      <alignment vertical="center" wrapText="1"/>
    </xf>
    <xf numFmtId="49" fontId="13" fillId="0" borderId="7" xfId="0"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6" fillId="0" borderId="0" xfId="0" applyFont="1" applyAlignment="1" applyProtection="1">
      <alignment horizontal="center"/>
    </xf>
    <xf numFmtId="41" fontId="1" fillId="0" borderId="4" xfId="1" applyNumberFormat="1" applyFont="1" applyFill="1" applyBorder="1" applyProtection="1"/>
    <xf numFmtId="0" fontId="1" fillId="2" borderId="11" xfId="1" applyFont="1" applyFill="1" applyBorder="1" applyAlignment="1" applyProtection="1">
      <alignment horizontal="center" wrapText="1"/>
      <protection locked="0"/>
    </xf>
    <xf numFmtId="0" fontId="1" fillId="0" borderId="11" xfId="1" applyFont="1" applyBorder="1" applyProtection="1"/>
    <xf numFmtId="41" fontId="1" fillId="0" borderId="4" xfId="1" applyNumberFormat="1" applyFont="1" applyBorder="1" applyProtection="1"/>
    <xf numFmtId="41" fontId="1" fillId="2" borderId="4" xfId="1" applyNumberFormat="1" applyFont="1" applyFill="1" applyBorder="1" applyProtection="1">
      <protection locked="0"/>
    </xf>
    <xf numFmtId="0" fontId="1" fillId="0" borderId="4" xfId="1" applyFont="1" applyBorder="1" applyProtection="1"/>
    <xf numFmtId="0" fontId="1" fillId="0" borderId="4" xfId="1" applyFont="1" applyFill="1" applyBorder="1" applyAlignment="1" applyProtection="1">
      <alignment horizontal="center" wrapText="1"/>
    </xf>
    <xf numFmtId="41" fontId="1" fillId="0" borderId="4" xfId="2" applyNumberFormat="1" applyFont="1" applyBorder="1" applyProtection="1"/>
    <xf numFmtId="0" fontId="0" fillId="0" borderId="0" xfId="0" applyAlignment="1">
      <alignment vertical="center" wrapText="1"/>
    </xf>
    <xf numFmtId="0" fontId="6" fillId="0" borderId="7" xfId="0" applyFont="1" applyFill="1" applyBorder="1" applyProtection="1">
      <protection locked="0"/>
    </xf>
    <xf numFmtId="44" fontId="1" fillId="2" borderId="8" xfId="4" applyNumberFormat="1" applyFill="1" applyBorder="1" applyProtection="1">
      <protection locked="0"/>
    </xf>
    <xf numFmtId="166" fontId="1" fillId="2" borderId="7" xfId="4" applyNumberFormat="1" applyFill="1" applyBorder="1" applyProtection="1">
      <protection locked="0"/>
    </xf>
    <xf numFmtId="0" fontId="7" fillId="0" borderId="0" xfId="1" applyFont="1" applyAlignment="1" applyProtection="1"/>
    <xf numFmtId="0" fontId="7" fillId="0" borderId="0" xfId="2" applyFont="1" applyAlignment="1" applyProtection="1"/>
    <xf numFmtId="8" fontId="1" fillId="2" borderId="7" xfId="4" applyNumberFormat="1" applyFill="1" applyBorder="1" applyProtection="1">
      <protection locked="0"/>
    </xf>
    <xf numFmtId="8" fontId="9" fillId="2" borderId="7" xfId="4" applyNumberFormat="1" applyFont="1" applyFill="1" applyBorder="1" applyProtection="1">
      <protection locked="0"/>
    </xf>
    <xf numFmtId="6" fontId="1" fillId="2" borderId="7" xfId="4" applyNumberFormat="1" applyFill="1" applyBorder="1" applyProtection="1">
      <protection locked="0"/>
    </xf>
    <xf numFmtId="6" fontId="9" fillId="2" borderId="7" xfId="4" applyNumberFormat="1" applyFont="1" applyFill="1" applyBorder="1" applyProtection="1">
      <protection locked="0"/>
    </xf>
    <xf numFmtId="3" fontId="1" fillId="2" borderId="7" xfId="4" applyNumberFormat="1" applyFill="1" applyBorder="1" applyProtection="1">
      <protection locked="0"/>
    </xf>
    <xf numFmtId="0" fontId="1" fillId="2" borderId="7" xfId="4" applyFill="1" applyBorder="1" applyProtection="1">
      <protection locked="0"/>
    </xf>
    <xf numFmtId="44" fontId="1" fillId="2" borderId="7" xfId="4" applyNumberFormat="1" applyFill="1" applyBorder="1" applyProtection="1">
      <protection locked="0"/>
    </xf>
    <xf numFmtId="0" fontId="9" fillId="2" borderId="7" xfId="4" applyFont="1" applyFill="1" applyBorder="1" applyProtection="1">
      <protection locked="0"/>
    </xf>
    <xf numFmtId="0" fontId="1" fillId="2" borderId="7" xfId="4" applyFont="1" applyFill="1" applyBorder="1" applyProtection="1">
      <protection locked="0"/>
    </xf>
    <xf numFmtId="41" fontId="1" fillId="2" borderId="7" xfId="4" applyNumberFormat="1" applyFill="1" applyBorder="1" applyProtection="1">
      <protection locked="0"/>
    </xf>
    <xf numFmtId="0" fontId="1" fillId="2" borderId="7" xfId="4" applyNumberFormat="1" applyFill="1" applyBorder="1" applyProtection="1">
      <protection locked="0"/>
    </xf>
    <xf numFmtId="165" fontId="1" fillId="2" borderId="7" xfId="4" applyNumberFormat="1" applyFill="1" applyBorder="1" applyProtection="1">
      <protection locked="0"/>
    </xf>
    <xf numFmtId="0" fontId="1" fillId="2" borderId="3" xfId="4" applyFill="1" applyBorder="1" applyAlignment="1" applyProtection="1">
      <alignment wrapText="1"/>
      <protection locked="0"/>
    </xf>
    <xf numFmtId="1" fontId="1" fillId="2" borderId="7" xfId="4" applyNumberFormat="1" applyFill="1" applyBorder="1" applyProtection="1">
      <protection locked="0"/>
    </xf>
    <xf numFmtId="0" fontId="1" fillId="2" borderId="8" xfId="4" applyFill="1" applyBorder="1" applyProtection="1">
      <protection locked="0"/>
    </xf>
    <xf numFmtId="0" fontId="9" fillId="2" borderId="8" xfId="4" applyFont="1" applyFill="1" applyBorder="1" applyProtection="1">
      <protection locked="0"/>
    </xf>
    <xf numFmtId="0" fontId="1" fillId="2" borderId="8" xfId="4" applyFont="1" applyFill="1" applyBorder="1" applyProtection="1">
      <protection locked="0"/>
    </xf>
    <xf numFmtId="41" fontId="1" fillId="2" borderId="8" xfId="4" applyNumberFormat="1" applyFill="1" applyBorder="1" applyProtection="1">
      <protection locked="0"/>
    </xf>
    <xf numFmtId="166" fontId="1" fillId="2" borderId="7" xfId="4" applyNumberFormat="1" applyFill="1" applyBorder="1" applyProtection="1">
      <protection locked="0"/>
    </xf>
    <xf numFmtId="1" fontId="1" fillId="2" borderId="7" xfId="4" applyNumberFormat="1" applyFill="1" applyBorder="1" applyAlignment="1" applyProtection="1">
      <alignment wrapText="1"/>
      <protection locked="0"/>
    </xf>
    <xf numFmtId="0" fontId="2" fillId="0" borderId="0" xfId="1" applyFont="1" applyAlignment="1" applyProtection="1">
      <alignment horizontal="center"/>
    </xf>
    <xf numFmtId="41" fontId="1" fillId="2" borderId="4" xfId="1" applyNumberFormat="1" applyFont="1" applyFill="1" applyBorder="1" applyAlignment="1" applyProtection="1">
      <alignment wrapText="1"/>
      <protection locked="0"/>
    </xf>
    <xf numFmtId="0" fontId="2" fillId="0" borderId="14" xfId="1" applyFont="1" applyBorder="1" applyProtection="1"/>
    <xf numFmtId="41" fontId="2" fillId="0" borderId="6" xfId="1" applyNumberFormat="1" applyFont="1" applyBorder="1" applyProtection="1"/>
    <xf numFmtId="0" fontId="10" fillId="0" borderId="0" xfId="0" applyFont="1" applyAlignment="1">
      <alignment horizontal="center"/>
    </xf>
    <xf numFmtId="0" fontId="0" fillId="0" borderId="0" xfId="0" applyAlignment="1">
      <alignment vertical="center" wrapText="1"/>
    </xf>
    <xf numFmtId="0" fontId="0" fillId="2" borderId="0" xfId="0" applyFill="1" applyAlignment="1">
      <alignment vertical="center" wrapText="1"/>
    </xf>
    <xf numFmtId="0" fontId="6" fillId="0" borderId="0" xfId="0" applyFont="1" applyAlignment="1" applyProtection="1">
      <alignment horizontal="center"/>
    </xf>
    <xf numFmtId="0" fontId="0" fillId="0" borderId="0" xfId="0" applyAlignment="1">
      <alignment horizontal="center"/>
    </xf>
    <xf numFmtId="0" fontId="2" fillId="0" borderId="0" xfId="4" applyFont="1" applyAlignment="1" applyProtection="1">
      <alignment horizontal="center"/>
    </xf>
  </cellXfs>
  <cellStyles count="8">
    <cellStyle name="Normal" xfId="0" builtinId="0"/>
    <cellStyle name="Normal 2" xfId="2"/>
    <cellStyle name="Normal 2 2" xfId="3"/>
    <cellStyle name="Normal 2 2 2" xfId="7"/>
    <cellStyle name="Normal_1693HSA" xfId="5"/>
    <cellStyle name="Normal_17HSA" xfId="1"/>
    <cellStyle name="Normal_19-93HSA" xfId="4"/>
    <cellStyle name="Normal_Sheet1" xfId="6"/>
  </cellStyles>
  <dxfs count="0"/>
  <tableStyles count="0" defaultTableStyle="TableStyleMedium2" defaultPivotStyle="PivotStyleLight16"/>
  <colors>
    <mruColors>
      <color rgb="FFFF9900"/>
      <color rgb="FFCC00CC"/>
      <color rgb="FF33CC33"/>
      <color rgb="FF9933FF"/>
      <color rgb="FF00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Administration Costs'!A1"/><Relationship Id="rId2" Type="http://schemas.openxmlformats.org/officeDocument/2006/relationships/hyperlink" Target="#'Program Expenditures'!A1"/><Relationship Id="rId1" Type="http://schemas.openxmlformats.org/officeDocument/2006/relationships/hyperlink" Target="#'Agency Coversheet '!B6"/><Relationship Id="rId5" Type="http://schemas.openxmlformats.org/officeDocument/2006/relationships/hyperlink" Target="#'Roster of Personnel'!A1"/><Relationship Id="rId4" Type="http://schemas.openxmlformats.org/officeDocument/2006/relationships/hyperlink" Target="#'Fixed Asset Purchases'!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A5"/></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A20"/></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A33"/></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A46"/></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A57"/></Relationships>
</file>

<file path=xl/drawings/drawing1.xml><?xml version="1.0" encoding="utf-8"?>
<xdr:wsDr xmlns:xdr="http://schemas.openxmlformats.org/drawingml/2006/spreadsheetDrawing" xmlns:a="http://schemas.openxmlformats.org/drawingml/2006/main">
  <xdr:twoCellAnchor>
    <xdr:from>
      <xdr:col>2</xdr:col>
      <xdr:colOff>4848224</xdr:colOff>
      <xdr:row>6</xdr:row>
      <xdr:rowOff>19049</xdr:rowOff>
    </xdr:from>
    <xdr:to>
      <xdr:col>5</xdr:col>
      <xdr:colOff>333374</xdr:colOff>
      <xdr:row>13</xdr:row>
      <xdr:rowOff>9524</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7991474" y="1924049"/>
          <a:ext cx="1552575" cy="1476375"/>
        </a:xfrm>
        <a:prstGeom prst="ellipse">
          <a:avLst/>
        </a:prstGeom>
        <a:solidFill>
          <a:srgbClr val="0099F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t>Go to Agency Cover</a:t>
          </a:r>
          <a:r>
            <a:rPr lang="en-US" sz="1200" b="1" baseline="0"/>
            <a:t>sheet</a:t>
          </a:r>
          <a:endParaRPr lang="en-US" sz="1200" b="1"/>
        </a:p>
      </xdr:txBody>
    </xdr:sp>
    <xdr:clientData/>
  </xdr:twoCellAnchor>
  <xdr:twoCellAnchor>
    <xdr:from>
      <xdr:col>3</xdr:col>
      <xdr:colOff>0</xdr:colOff>
      <xdr:row>19</xdr:row>
      <xdr:rowOff>0</xdr:rowOff>
    </xdr:from>
    <xdr:to>
      <xdr:col>5</xdr:col>
      <xdr:colOff>323851</xdr:colOff>
      <xdr:row>23</xdr:row>
      <xdr:rowOff>152400</xdr:rowOff>
    </xdr:to>
    <xdr:sp macro="" textlink="">
      <xdr:nvSpPr>
        <xdr:cNvPr id="17" name="Oval 16">
          <a:hlinkClick xmlns:r="http://schemas.openxmlformats.org/officeDocument/2006/relationships" r:id="rId2"/>
          <a:extLst>
            <a:ext uri="{FF2B5EF4-FFF2-40B4-BE49-F238E27FC236}">
              <a16:creationId xmlns:a16="http://schemas.microsoft.com/office/drawing/2014/main" id="{00000000-0008-0000-0000-000011000000}"/>
            </a:ext>
          </a:extLst>
        </xdr:cNvPr>
        <xdr:cNvSpPr/>
      </xdr:nvSpPr>
      <xdr:spPr>
        <a:xfrm>
          <a:off x="7991475" y="4972050"/>
          <a:ext cx="1543051" cy="1485900"/>
        </a:xfrm>
        <a:prstGeom prst="ellipse">
          <a:avLst/>
        </a:prstGeom>
        <a:solidFill>
          <a:srgbClr val="9933F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100" b="1"/>
            <a:t>Go to Program Expenditures </a:t>
          </a:r>
        </a:p>
      </xdr:txBody>
    </xdr:sp>
    <xdr:clientData/>
  </xdr:twoCellAnchor>
  <xdr:twoCellAnchor>
    <xdr:from>
      <xdr:col>3</xdr:col>
      <xdr:colOff>0</xdr:colOff>
      <xdr:row>32</xdr:row>
      <xdr:rowOff>0</xdr:rowOff>
    </xdr:from>
    <xdr:to>
      <xdr:col>5</xdr:col>
      <xdr:colOff>323851</xdr:colOff>
      <xdr:row>35</xdr:row>
      <xdr:rowOff>295275</xdr:rowOff>
    </xdr:to>
    <xdr:sp macro="" textlink="">
      <xdr:nvSpPr>
        <xdr:cNvPr id="21" name="Oval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7991475" y="8972550"/>
          <a:ext cx="1543051" cy="1438275"/>
        </a:xfrm>
        <a:prstGeom prst="ellipse">
          <a:avLst/>
        </a:prstGeom>
        <a:solidFill>
          <a:srgbClr val="9933F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100" b="1"/>
            <a:t>Go to Program Administrative</a:t>
          </a:r>
          <a:r>
            <a:rPr lang="en-US" sz="1100" b="1" baseline="0"/>
            <a:t> Costs</a:t>
          </a:r>
          <a:r>
            <a:rPr lang="en-US" sz="1100" b="1"/>
            <a:t> </a:t>
          </a:r>
        </a:p>
      </xdr:txBody>
    </xdr:sp>
    <xdr:clientData/>
  </xdr:twoCellAnchor>
  <xdr:twoCellAnchor>
    <xdr:from>
      <xdr:col>3</xdr:col>
      <xdr:colOff>0</xdr:colOff>
      <xdr:row>44</xdr:row>
      <xdr:rowOff>0</xdr:rowOff>
    </xdr:from>
    <xdr:to>
      <xdr:col>5</xdr:col>
      <xdr:colOff>419100</xdr:colOff>
      <xdr:row>51</xdr:row>
      <xdr:rowOff>180975</xdr:rowOff>
    </xdr:to>
    <xdr:sp macro="" textlink="">
      <xdr:nvSpPr>
        <xdr:cNvPr id="25" name="Oval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7991475" y="13020675"/>
          <a:ext cx="1638300" cy="1514475"/>
        </a:xfrm>
        <a:prstGeom prst="ellipse">
          <a:avLst/>
        </a:prstGeom>
        <a:solidFill>
          <a:srgbClr val="9933F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100" b="1"/>
            <a:t>Go to Program Fixed Asset Purchases</a:t>
          </a:r>
        </a:p>
      </xdr:txBody>
    </xdr:sp>
    <xdr:clientData/>
  </xdr:twoCellAnchor>
  <xdr:twoCellAnchor>
    <xdr:from>
      <xdr:col>3</xdr:col>
      <xdr:colOff>0</xdr:colOff>
      <xdr:row>58</xdr:row>
      <xdr:rowOff>190499</xdr:rowOff>
    </xdr:from>
    <xdr:to>
      <xdr:col>5</xdr:col>
      <xdr:colOff>419100</xdr:colOff>
      <xdr:row>65</xdr:row>
      <xdr:rowOff>114300</xdr:rowOff>
    </xdr:to>
    <xdr:sp macro="" textlink="">
      <xdr:nvSpPr>
        <xdr:cNvPr id="33" name="Oval 32">
          <a:hlinkClick xmlns:r="http://schemas.openxmlformats.org/officeDocument/2006/relationships" r:id="rId5"/>
          <a:extLst>
            <a:ext uri="{FF2B5EF4-FFF2-40B4-BE49-F238E27FC236}">
              <a16:creationId xmlns:a16="http://schemas.microsoft.com/office/drawing/2014/main" id="{00000000-0008-0000-0000-000021000000}"/>
            </a:ext>
          </a:extLst>
        </xdr:cNvPr>
        <xdr:cNvSpPr/>
      </xdr:nvSpPr>
      <xdr:spPr>
        <a:xfrm>
          <a:off x="7991475" y="15830549"/>
          <a:ext cx="1638300" cy="1447801"/>
        </a:xfrm>
        <a:prstGeom prst="ellipse">
          <a:avLst/>
        </a:prstGeom>
        <a:solidFill>
          <a:srgbClr val="9933F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100" b="1"/>
            <a:t>Go to Program Roster</a:t>
          </a:r>
          <a:r>
            <a:rPr lang="en-US" sz="1100" b="1" baseline="0"/>
            <a:t> of Personnel </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252</xdr:row>
      <xdr:rowOff>145171</xdr:rowOff>
    </xdr:from>
    <xdr:ext cx="1585311" cy="680093"/>
    <xdr:sp macro="" textlink="">
      <xdr:nvSpPr>
        <xdr:cNvPr id="2" name="Rectangle 1">
          <a:extLst>
            <a:ext uri="{FF2B5EF4-FFF2-40B4-BE49-F238E27FC236}">
              <a16:creationId xmlns:a16="http://schemas.microsoft.com/office/drawing/2014/main" id="{00000000-0008-0000-0200-000002000000}"/>
            </a:ext>
          </a:extLst>
        </xdr:cNvPr>
        <xdr:cNvSpPr/>
      </xdr:nvSpPr>
      <xdr:spPr>
        <a:xfrm rot="19492298">
          <a:off x="2447925" y="48341671"/>
          <a:ext cx="1585311" cy="680093"/>
        </a:xfrm>
        <a:prstGeom prst="rect">
          <a:avLst/>
        </a:prstGeom>
        <a:noFill/>
        <a:ln>
          <a:noFill/>
        </a:ln>
        <a:effectLst>
          <a:glow rad="127000">
            <a:schemeClr val="accent1">
              <a:alpha val="9000"/>
            </a:schemeClr>
          </a:glow>
          <a:softEdge rad="31750"/>
        </a:effectLst>
      </xdr:spPr>
      <xdr:txBody>
        <a:bodyPr wrap="none" lIns="91440" tIns="45720" rIns="91440" bIns="45720" anchor="ctr">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9600" b="1" cap="none" spc="0">
            <a:ln/>
            <a:solidFill>
              <a:schemeClr val="accent5">
                <a:tint val="50000"/>
                <a:satMod val="180000"/>
              </a:schemeClr>
            </a:solidFill>
            <a:effectLst/>
            <a:latin typeface="Stencil" pitchFamily="82"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1695451</xdr:colOff>
      <xdr:row>21</xdr:row>
      <xdr:rowOff>95250</xdr:rowOff>
    </xdr:from>
    <xdr:to>
      <xdr:col>1</xdr:col>
      <xdr:colOff>3105151</xdr:colOff>
      <xdr:row>26</xdr:row>
      <xdr:rowOff>9525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162301" y="3333750"/>
          <a:ext cx="1409700" cy="866775"/>
        </a:xfrm>
        <a:prstGeom prst="ellipse">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a:t>Return to Instructions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133350</xdr:rowOff>
    </xdr:from>
    <xdr:to>
      <xdr:col>0</xdr:col>
      <xdr:colOff>1276350</xdr:colOff>
      <xdr:row>5</xdr:row>
      <xdr:rowOff>152400</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7150" y="133350"/>
          <a:ext cx="1219200" cy="866775"/>
        </a:xfrm>
        <a:prstGeom prst="ellipse">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a:t>Return to Instructions Tab</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1171575</xdr:colOff>
      <xdr:row>38</xdr:row>
      <xdr:rowOff>19050</xdr:rowOff>
    </xdr:from>
    <xdr:to>
      <xdr:col>0</xdr:col>
      <xdr:colOff>2390775</xdr:colOff>
      <xdr:row>38</xdr:row>
      <xdr:rowOff>885825</xdr:rowOff>
    </xdr:to>
    <xdr:sp macro="" textlink="">
      <xdr:nvSpPr>
        <xdr:cNvPr id="3" name="Oval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171575" y="6877050"/>
          <a:ext cx="1219200" cy="866775"/>
        </a:xfrm>
        <a:prstGeom prst="ellipse">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a:t>Return to Instructions Tab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28575</xdr:colOff>
      <xdr:row>8</xdr:row>
      <xdr:rowOff>57150</xdr:rowOff>
    </xdr:to>
    <xdr:sp macro="" textlink="">
      <xdr:nvSpPr>
        <xdr:cNvPr id="3" name="Oval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4887575" y="514350"/>
          <a:ext cx="1219200" cy="866775"/>
        </a:xfrm>
        <a:prstGeom prst="ellipse">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a:t>Return to Instructions Tab</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47624</xdr:colOff>
      <xdr:row>1</xdr:row>
      <xdr:rowOff>19050</xdr:rowOff>
    </xdr:from>
    <xdr:to>
      <xdr:col>15</xdr:col>
      <xdr:colOff>200024</xdr:colOff>
      <xdr:row>6</xdr:row>
      <xdr:rowOff>85725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5039974" y="209550"/>
          <a:ext cx="1343025" cy="876300"/>
        </a:xfrm>
        <a:prstGeom prst="ellipse">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a:t>Return to Instructions Tab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abSelected="1" workbookViewId="0">
      <pane ySplit="1" topLeftCell="A2" activePane="bottomLeft" state="frozen"/>
      <selection pane="bottomLeft" activeCell="B2" sqref="B2"/>
    </sheetView>
  </sheetViews>
  <sheetFormatPr defaultRowHeight="15" x14ac:dyDescent="0.25"/>
  <cols>
    <col min="1" max="1" width="9" customWidth="1"/>
    <col min="2" max="2" width="38.140625" style="84" bestFit="1" customWidth="1"/>
    <col min="3" max="3" width="72.7109375" style="85" customWidth="1"/>
  </cols>
  <sheetData>
    <row r="1" spans="1:3" x14ac:dyDescent="0.25">
      <c r="A1" s="190" t="s">
        <v>321</v>
      </c>
      <c r="B1" s="190"/>
      <c r="C1" s="190"/>
    </row>
    <row r="3" spans="1:3" ht="33.75" customHeight="1" x14ac:dyDescent="0.25">
      <c r="A3" s="191" t="s">
        <v>322</v>
      </c>
      <c r="B3" s="191"/>
      <c r="C3" s="191"/>
    </row>
    <row r="5" spans="1:3" ht="31.5" customHeight="1" x14ac:dyDescent="0.25">
      <c r="A5" s="192" t="s">
        <v>304</v>
      </c>
      <c r="B5" s="192"/>
      <c r="C5" s="192"/>
    </row>
    <row r="6" spans="1:3" x14ac:dyDescent="0.25">
      <c r="A6" s="160"/>
      <c r="B6" s="160"/>
      <c r="C6" s="160"/>
    </row>
    <row r="7" spans="1:3" x14ac:dyDescent="0.25">
      <c r="A7" s="82" t="s">
        <v>0</v>
      </c>
      <c r="C7" s="142"/>
    </row>
    <row r="8" spans="1:3" x14ac:dyDescent="0.25">
      <c r="B8" s="84" t="s">
        <v>1</v>
      </c>
      <c r="C8" s="142" t="s">
        <v>2</v>
      </c>
    </row>
    <row r="9" spans="1:3" ht="9" customHeight="1" x14ac:dyDescent="0.25">
      <c r="C9" s="142"/>
    </row>
    <row r="10" spans="1:3" ht="30" x14ac:dyDescent="0.25">
      <c r="B10" s="84" t="s">
        <v>3</v>
      </c>
      <c r="C10" s="142" t="s">
        <v>4</v>
      </c>
    </row>
    <row r="11" spans="1:3" ht="9" customHeight="1" x14ac:dyDescent="0.25">
      <c r="C11" s="142"/>
    </row>
    <row r="12" spans="1:3" ht="30" x14ac:dyDescent="0.25">
      <c r="B12" s="84" t="s">
        <v>5</v>
      </c>
      <c r="C12" s="142" t="s">
        <v>6</v>
      </c>
    </row>
    <row r="13" spans="1:3" ht="9" customHeight="1" x14ac:dyDescent="0.25">
      <c r="C13" s="142"/>
    </row>
    <row r="14" spans="1:3" x14ac:dyDescent="0.25">
      <c r="B14" s="84" t="s">
        <v>7</v>
      </c>
      <c r="C14" s="142" t="s">
        <v>8</v>
      </c>
    </row>
    <row r="15" spans="1:3" ht="9" customHeight="1" x14ac:dyDescent="0.25">
      <c r="C15" s="142"/>
    </row>
    <row r="16" spans="1:3" x14ac:dyDescent="0.25">
      <c r="B16" s="84" t="s">
        <v>9</v>
      </c>
      <c r="C16" s="142" t="s">
        <v>10</v>
      </c>
    </row>
    <row r="17" spans="1:3" ht="9" customHeight="1" x14ac:dyDescent="0.25">
      <c r="C17" s="142"/>
    </row>
    <row r="18" spans="1:3" x14ac:dyDescent="0.25">
      <c r="B18" s="84" t="s">
        <v>11</v>
      </c>
      <c r="C18" s="142" t="s">
        <v>12</v>
      </c>
    </row>
    <row r="20" spans="1:3" s="82" customFormat="1" x14ac:dyDescent="0.25">
      <c r="A20" s="82" t="s">
        <v>63</v>
      </c>
      <c r="B20" s="87"/>
      <c r="C20" s="88"/>
    </row>
    <row r="22" spans="1:3" x14ac:dyDescent="0.25">
      <c r="B22" s="84" t="s">
        <v>64</v>
      </c>
      <c r="C22" s="142" t="s">
        <v>323</v>
      </c>
    </row>
    <row r="23" spans="1:3" ht="60" x14ac:dyDescent="0.25">
      <c r="B23" s="84" t="s">
        <v>13</v>
      </c>
      <c r="C23" s="142" t="s">
        <v>14</v>
      </c>
    </row>
    <row r="24" spans="1:3" ht="30" x14ac:dyDescent="0.25">
      <c r="B24" s="142" t="s">
        <v>15</v>
      </c>
      <c r="C24" s="142" t="s">
        <v>16</v>
      </c>
    </row>
    <row r="25" spans="1:3" ht="30" x14ac:dyDescent="0.25">
      <c r="B25" s="84" t="s">
        <v>17</v>
      </c>
      <c r="C25" s="142" t="s">
        <v>18</v>
      </c>
    </row>
    <row r="26" spans="1:3" x14ac:dyDescent="0.25">
      <c r="B26" s="84" t="s">
        <v>19</v>
      </c>
      <c r="C26" s="142" t="s">
        <v>20</v>
      </c>
    </row>
    <row r="27" spans="1:3" x14ac:dyDescent="0.25">
      <c r="B27" s="84" t="s">
        <v>21</v>
      </c>
      <c r="C27" s="142" t="s">
        <v>22</v>
      </c>
    </row>
    <row r="28" spans="1:3" ht="30" x14ac:dyDescent="0.25">
      <c r="B28" s="84" t="s">
        <v>23</v>
      </c>
      <c r="C28" s="142" t="s">
        <v>24</v>
      </c>
    </row>
    <row r="29" spans="1:3" ht="30" x14ac:dyDescent="0.25">
      <c r="B29" s="84" t="s">
        <v>25</v>
      </c>
      <c r="C29" s="142" t="s">
        <v>26</v>
      </c>
    </row>
    <row r="30" spans="1:3" ht="30" x14ac:dyDescent="0.25">
      <c r="B30" s="84" t="s">
        <v>27</v>
      </c>
      <c r="C30" s="142" t="s">
        <v>65</v>
      </c>
    </row>
    <row r="31" spans="1:3" x14ac:dyDescent="0.25">
      <c r="B31" s="84" t="s">
        <v>28</v>
      </c>
      <c r="C31" s="142" t="s">
        <v>29</v>
      </c>
    </row>
    <row r="33" spans="1:3" s="82" customFormat="1" x14ac:dyDescent="0.25">
      <c r="A33" s="82" t="s">
        <v>318</v>
      </c>
      <c r="B33" s="87"/>
      <c r="C33" s="88"/>
    </row>
    <row r="35" spans="1:3" ht="60" x14ac:dyDescent="0.25">
      <c r="B35" s="84" t="s">
        <v>13</v>
      </c>
      <c r="C35" s="142" t="s">
        <v>14</v>
      </c>
    </row>
    <row r="36" spans="1:3" ht="30" x14ac:dyDescent="0.25">
      <c r="B36" s="142" t="s">
        <v>15</v>
      </c>
      <c r="C36" s="142" t="s">
        <v>16</v>
      </c>
    </row>
    <row r="37" spans="1:3" ht="30" x14ac:dyDescent="0.25">
      <c r="B37" s="84" t="s">
        <v>17</v>
      </c>
      <c r="C37" s="142" t="s">
        <v>18</v>
      </c>
    </row>
    <row r="38" spans="1:3" x14ac:dyDescent="0.25">
      <c r="B38" s="84" t="s">
        <v>19</v>
      </c>
      <c r="C38" s="142" t="s">
        <v>20</v>
      </c>
    </row>
    <row r="39" spans="1:3" x14ac:dyDescent="0.25">
      <c r="B39" s="84" t="s">
        <v>30</v>
      </c>
      <c r="C39" s="142" t="s">
        <v>22</v>
      </c>
    </row>
    <row r="40" spans="1:3" ht="30" x14ac:dyDescent="0.25">
      <c r="B40" s="84" t="s">
        <v>25</v>
      </c>
      <c r="C40" s="142" t="s">
        <v>26</v>
      </c>
    </row>
    <row r="41" spans="1:3" ht="30" x14ac:dyDescent="0.25">
      <c r="B41" s="84" t="s">
        <v>27</v>
      </c>
      <c r="C41" s="142" t="s">
        <v>65</v>
      </c>
    </row>
    <row r="42" spans="1:3" x14ac:dyDescent="0.25">
      <c r="B42" s="84" t="s">
        <v>28</v>
      </c>
      <c r="C42" s="142" t="s">
        <v>29</v>
      </c>
    </row>
    <row r="43" spans="1:3" x14ac:dyDescent="0.25">
      <c r="B43" s="84" t="s">
        <v>31</v>
      </c>
      <c r="C43" s="142" t="s">
        <v>32</v>
      </c>
    </row>
    <row r="45" spans="1:3" s="82" customFormat="1" x14ac:dyDescent="0.25">
      <c r="A45" s="82" t="s">
        <v>320</v>
      </c>
      <c r="B45" s="87"/>
      <c r="C45" s="88"/>
    </row>
    <row r="46" spans="1:3" x14ac:dyDescent="0.25">
      <c r="C46" s="142"/>
    </row>
    <row r="47" spans="1:3" x14ac:dyDescent="0.25">
      <c r="B47" s="84" t="s">
        <v>33</v>
      </c>
      <c r="C47" s="142" t="s">
        <v>34</v>
      </c>
    </row>
    <row r="48" spans="1:3" x14ac:dyDescent="0.25">
      <c r="B48" s="84" t="s">
        <v>35</v>
      </c>
      <c r="C48" s="142" t="s">
        <v>36</v>
      </c>
    </row>
    <row r="49" spans="1:3" x14ac:dyDescent="0.25">
      <c r="B49" s="84" t="s">
        <v>37</v>
      </c>
      <c r="C49" s="142" t="s">
        <v>38</v>
      </c>
    </row>
    <row r="50" spans="1:3" x14ac:dyDescent="0.25">
      <c r="B50" s="84" t="s">
        <v>39</v>
      </c>
      <c r="C50" s="142" t="s">
        <v>40</v>
      </c>
    </row>
    <row r="51" spans="1:3" x14ac:dyDescent="0.25">
      <c r="B51" s="84" t="s">
        <v>41</v>
      </c>
      <c r="C51" s="142" t="s">
        <v>42</v>
      </c>
    </row>
    <row r="52" spans="1:3" ht="45" x14ac:dyDescent="0.25">
      <c r="B52" s="84" t="s">
        <v>47</v>
      </c>
      <c r="C52" s="142" t="s">
        <v>66</v>
      </c>
    </row>
    <row r="53" spans="1:3" x14ac:dyDescent="0.25">
      <c r="B53" s="84" t="s">
        <v>43</v>
      </c>
      <c r="C53" s="142" t="s">
        <v>67</v>
      </c>
    </row>
    <row r="54" spans="1:3" x14ac:dyDescent="0.25">
      <c r="B54" s="84" t="s">
        <v>44</v>
      </c>
      <c r="C54" s="142" t="s">
        <v>68</v>
      </c>
    </row>
    <row r="55" spans="1:3" x14ac:dyDescent="0.25">
      <c r="B55" s="84" t="s">
        <v>45</v>
      </c>
      <c r="C55" s="142" t="s">
        <v>46</v>
      </c>
    </row>
    <row r="57" spans="1:3" s="82" customFormat="1" x14ac:dyDescent="0.25">
      <c r="A57" s="82" t="s">
        <v>319</v>
      </c>
      <c r="B57" s="87"/>
      <c r="C57" s="88"/>
    </row>
    <row r="58" spans="1:3" x14ac:dyDescent="0.25">
      <c r="A58" s="82"/>
      <c r="C58" s="142"/>
    </row>
    <row r="59" spans="1:3" x14ac:dyDescent="0.25">
      <c r="B59" s="84" t="s">
        <v>48</v>
      </c>
      <c r="C59" s="142" t="s">
        <v>49</v>
      </c>
    </row>
    <row r="60" spans="1:3" x14ac:dyDescent="0.25">
      <c r="B60" s="84" t="s">
        <v>50</v>
      </c>
      <c r="C60" s="142" t="s">
        <v>51</v>
      </c>
    </row>
    <row r="61" spans="1:3" x14ac:dyDescent="0.25">
      <c r="B61" s="84" t="s">
        <v>52</v>
      </c>
      <c r="C61" s="142" t="s">
        <v>53</v>
      </c>
    </row>
    <row r="62" spans="1:3" x14ac:dyDescent="0.25">
      <c r="B62" s="84" t="s">
        <v>54</v>
      </c>
      <c r="C62" s="142" t="s">
        <v>55</v>
      </c>
    </row>
    <row r="63" spans="1:3" x14ac:dyDescent="0.25">
      <c r="B63" s="84" t="s">
        <v>56</v>
      </c>
      <c r="C63" s="142" t="s">
        <v>55</v>
      </c>
    </row>
    <row r="64" spans="1:3" x14ac:dyDescent="0.25">
      <c r="B64" s="84" t="s">
        <v>57</v>
      </c>
      <c r="C64" s="142" t="s">
        <v>58</v>
      </c>
    </row>
    <row r="65" spans="2:3" ht="30" x14ac:dyDescent="0.25">
      <c r="B65" s="142" t="s">
        <v>59</v>
      </c>
      <c r="C65" s="142" t="s">
        <v>324</v>
      </c>
    </row>
    <row r="66" spans="2:3" x14ac:dyDescent="0.25">
      <c r="B66" s="84" t="s">
        <v>43</v>
      </c>
      <c r="C66" s="142" t="s">
        <v>325</v>
      </c>
    </row>
    <row r="67" spans="2:3" x14ac:dyDescent="0.25">
      <c r="B67" s="84" t="s">
        <v>44</v>
      </c>
      <c r="C67" s="142" t="s">
        <v>326</v>
      </c>
    </row>
    <row r="68" spans="2:3" ht="30" x14ac:dyDescent="0.25">
      <c r="B68" s="142" t="s">
        <v>60</v>
      </c>
      <c r="C68" s="142" t="s">
        <v>327</v>
      </c>
    </row>
    <row r="69" spans="2:3" ht="30" x14ac:dyDescent="0.25">
      <c r="B69" s="142" t="s">
        <v>61</v>
      </c>
      <c r="C69" s="142" t="s">
        <v>328</v>
      </c>
    </row>
    <row r="70" spans="2:3" ht="30" x14ac:dyDescent="0.25">
      <c r="B70" s="142" t="s">
        <v>62</v>
      </c>
      <c r="C70" s="142" t="s">
        <v>329</v>
      </c>
    </row>
  </sheetData>
  <sheetProtection algorithmName="SHA-512" hashValue="dY1IfogmZvDWO4n/DtmCZidhZ1Y8cNnw83szAonRY5oVc/yiSkfYP7zqrPAs4U2Y8Qh4Kps558oDpTKUa8sLeg==" saltValue="YtOPen0XKG0OTQ3uyybCfQ==" spinCount="100000" sheet="1" objects="1" scenarios="1"/>
  <mergeCells count="3">
    <mergeCell ref="A1:C1"/>
    <mergeCell ref="A3:C3"/>
    <mergeCell ref="A5:C5"/>
  </mergeCells>
  <pageMargins left="0.2" right="0.2" top="0.5" bottom="0.5" header="0.3" footer="0.3"/>
  <pageSetup scale="85" fitToHeight="2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
  <sheetViews>
    <sheetView workbookViewId="0"/>
  </sheetViews>
  <sheetFormatPr defaultRowHeight="15" x14ac:dyDescent="0.25"/>
  <cols>
    <col min="1" max="1" width="5.5703125" style="139" customWidth="1"/>
    <col min="2" max="2" width="9.140625" style="140" customWidth="1"/>
    <col min="3" max="3" width="7.5703125" style="141" customWidth="1"/>
    <col min="4" max="4" width="7.140625" style="141" customWidth="1"/>
    <col min="5" max="5" width="7.28515625" style="140" customWidth="1"/>
    <col min="6" max="6" width="13.140625" style="123" bestFit="1" customWidth="1"/>
    <col min="7" max="7" width="10.7109375" style="124" bestFit="1" customWidth="1"/>
    <col min="8" max="8" width="3.28515625" customWidth="1"/>
    <col min="9" max="9" width="64.42578125" bestFit="1" customWidth="1"/>
    <col min="11" max="11" width="5.5703125" style="139" customWidth="1"/>
    <col min="13" max="13" width="9.85546875" customWidth="1"/>
    <col min="15" max="15" width="7.5703125" style="141" customWidth="1"/>
    <col min="17" max="17" width="7.140625" style="141" customWidth="1"/>
    <col min="19" max="19" width="7.28515625" style="140" customWidth="1"/>
    <col min="21" max="21" width="13.140625" style="123" bestFit="1" customWidth="1"/>
    <col min="23" max="23" width="10.7109375" style="124" bestFit="1" customWidth="1"/>
  </cols>
  <sheetData>
    <row r="1" spans="1:23" ht="22.5" x14ac:dyDescent="0.25">
      <c r="A1" s="89" t="s">
        <v>69</v>
      </c>
      <c r="B1" s="90" t="s">
        <v>70</v>
      </c>
      <c r="C1" s="90" t="s">
        <v>71</v>
      </c>
      <c r="D1" s="90" t="s">
        <v>72</v>
      </c>
      <c r="E1" s="90" t="s">
        <v>73</v>
      </c>
      <c r="F1" s="91" t="s">
        <v>74</v>
      </c>
      <c r="G1" s="92" t="s">
        <v>75</v>
      </c>
      <c r="K1" s="89" t="s">
        <v>69</v>
      </c>
      <c r="M1" s="20" t="s">
        <v>70</v>
      </c>
      <c r="O1" s="90" t="s">
        <v>71</v>
      </c>
      <c r="Q1" s="90" t="s">
        <v>72</v>
      </c>
      <c r="S1" s="90" t="s">
        <v>73</v>
      </c>
      <c r="U1" s="91" t="s">
        <v>74</v>
      </c>
      <c r="W1" s="92" t="s">
        <v>75</v>
      </c>
    </row>
    <row r="2" spans="1:23" x14ac:dyDescent="0.25">
      <c r="A2" s="93" t="s">
        <v>127</v>
      </c>
      <c r="B2" s="97" t="s">
        <v>128</v>
      </c>
      <c r="C2" s="94" t="s">
        <v>129</v>
      </c>
      <c r="D2" s="94"/>
      <c r="E2" s="94"/>
      <c r="F2" s="95" t="s">
        <v>129</v>
      </c>
      <c r="G2" s="96" t="s">
        <v>130</v>
      </c>
      <c r="I2" t="str">
        <f>A2&amp;B2&amp;C2&amp;D2&amp;E2&amp;F2&amp;G2</f>
        <v>01010N/AN/A3.7</v>
      </c>
      <c r="K2" s="93" t="s">
        <v>127</v>
      </c>
      <c r="M2" s="20" t="s">
        <v>128</v>
      </c>
      <c r="O2" s="145" t="s">
        <v>120</v>
      </c>
      <c r="Q2" s="145" t="s">
        <v>186</v>
      </c>
      <c r="S2" s="117" t="s">
        <v>217</v>
      </c>
      <c r="U2" s="150" t="s">
        <v>150</v>
      </c>
      <c r="W2" s="96" t="s">
        <v>155</v>
      </c>
    </row>
    <row r="3" spans="1:23" x14ac:dyDescent="0.25">
      <c r="A3" s="93" t="s">
        <v>127</v>
      </c>
      <c r="B3" s="93" t="s">
        <v>228</v>
      </c>
      <c r="C3" s="94" t="s">
        <v>129</v>
      </c>
      <c r="D3" s="94"/>
      <c r="E3" s="94"/>
      <c r="F3" s="95" t="s">
        <v>129</v>
      </c>
      <c r="G3" s="96" t="s">
        <v>130</v>
      </c>
      <c r="I3" t="str">
        <f t="shared" ref="I3:I66" si="0">A3&amp;B3&amp;C3&amp;D3&amp;E3&amp;F3&amp;G3</f>
        <v>01011N/AN/A3.7</v>
      </c>
      <c r="K3" s="149" t="s">
        <v>90</v>
      </c>
      <c r="M3" s="20" t="s">
        <v>228</v>
      </c>
      <c r="O3" s="149" t="s">
        <v>189</v>
      </c>
      <c r="Q3" s="99" t="s">
        <v>96</v>
      </c>
      <c r="S3" s="145" t="s">
        <v>89</v>
      </c>
      <c r="U3" s="95" t="s">
        <v>123</v>
      </c>
      <c r="W3" s="148" t="s">
        <v>151</v>
      </c>
    </row>
    <row r="4" spans="1:23" x14ac:dyDescent="0.25">
      <c r="A4" s="93" t="s">
        <v>127</v>
      </c>
      <c r="B4" s="105" t="s">
        <v>132</v>
      </c>
      <c r="C4" s="94" t="s">
        <v>129</v>
      </c>
      <c r="D4" s="94"/>
      <c r="E4" s="94"/>
      <c r="F4" s="95" t="s">
        <v>129</v>
      </c>
      <c r="G4" s="96" t="s">
        <v>130</v>
      </c>
      <c r="I4" t="str">
        <f t="shared" si="0"/>
        <v>01013N/AN/A3.7</v>
      </c>
      <c r="K4" s="98" t="s">
        <v>98</v>
      </c>
      <c r="M4" s="20" t="s">
        <v>132</v>
      </c>
      <c r="O4" s="145">
        <v>90792</v>
      </c>
      <c r="Q4" s="94" t="s">
        <v>84</v>
      </c>
      <c r="S4" s="117" t="s">
        <v>226</v>
      </c>
      <c r="U4" s="150" t="s">
        <v>171</v>
      </c>
      <c r="W4" s="96" t="s">
        <v>137</v>
      </c>
    </row>
    <row r="5" spans="1:23" x14ac:dyDescent="0.25">
      <c r="A5" s="93" t="s">
        <v>127</v>
      </c>
      <c r="B5" s="101" t="s">
        <v>131</v>
      </c>
      <c r="C5" s="94" t="s">
        <v>129</v>
      </c>
      <c r="D5" s="94"/>
      <c r="E5" s="94"/>
      <c r="F5" s="95" t="s">
        <v>129</v>
      </c>
      <c r="G5" s="96" t="s">
        <v>130</v>
      </c>
      <c r="I5" t="str">
        <f t="shared" si="0"/>
        <v>01018N/AN/A3.7</v>
      </c>
      <c r="K5" s="149" t="s">
        <v>125</v>
      </c>
      <c r="M5" s="20" t="s">
        <v>131</v>
      </c>
      <c r="O5" s="125" t="s">
        <v>109</v>
      </c>
      <c r="Q5" s="94" t="s">
        <v>116</v>
      </c>
      <c r="S5" s="145" t="s">
        <v>101</v>
      </c>
      <c r="U5" s="150" t="s">
        <v>182</v>
      </c>
      <c r="W5" s="115" t="s">
        <v>197</v>
      </c>
    </row>
    <row r="6" spans="1:23" x14ac:dyDescent="0.25">
      <c r="A6" s="93" t="s">
        <v>127</v>
      </c>
      <c r="B6" s="93" t="s">
        <v>229</v>
      </c>
      <c r="C6" s="94" t="s">
        <v>129</v>
      </c>
      <c r="D6" s="94"/>
      <c r="E6" s="94"/>
      <c r="F6" s="95" t="s">
        <v>129</v>
      </c>
      <c r="G6" s="96" t="s">
        <v>130</v>
      </c>
      <c r="I6" t="str">
        <f t="shared" si="0"/>
        <v>01022N/AN/A3.7</v>
      </c>
      <c r="K6" s="106" t="s">
        <v>135</v>
      </c>
      <c r="M6" s="20" t="s">
        <v>229</v>
      </c>
      <c r="O6" s="125" t="s">
        <v>111</v>
      </c>
      <c r="Q6" s="145" t="s">
        <v>140</v>
      </c>
      <c r="S6" s="145" t="s">
        <v>107</v>
      </c>
      <c r="U6" s="95" t="s">
        <v>79</v>
      </c>
      <c r="W6" s="148" t="s">
        <v>201</v>
      </c>
    </row>
    <row r="7" spans="1:23" x14ac:dyDescent="0.25">
      <c r="A7" s="149" t="s">
        <v>90</v>
      </c>
      <c r="B7" s="103" t="s">
        <v>106</v>
      </c>
      <c r="C7" s="145">
        <v>90792</v>
      </c>
      <c r="D7" s="145"/>
      <c r="E7" s="145" t="s">
        <v>107</v>
      </c>
      <c r="F7" s="150" t="s">
        <v>108</v>
      </c>
      <c r="G7" s="148" t="s">
        <v>94</v>
      </c>
      <c r="I7" t="str">
        <f t="shared" si="0"/>
        <v>0807490792HBOccurrence3.6</v>
      </c>
      <c r="K7" s="149" t="s">
        <v>191</v>
      </c>
      <c r="M7" s="20" t="s">
        <v>106</v>
      </c>
      <c r="O7" s="125" t="s">
        <v>113</v>
      </c>
      <c r="Q7" s="145" t="s">
        <v>139</v>
      </c>
      <c r="S7" s="99" t="s">
        <v>92</v>
      </c>
      <c r="U7" s="150" t="s">
        <v>174</v>
      </c>
      <c r="W7" s="115" t="s">
        <v>202</v>
      </c>
    </row>
    <row r="8" spans="1:23" x14ac:dyDescent="0.25">
      <c r="A8" s="93" t="s">
        <v>90</v>
      </c>
      <c r="B8" s="101" t="s">
        <v>106</v>
      </c>
      <c r="C8" s="94">
        <v>90846</v>
      </c>
      <c r="D8" s="145" t="s">
        <v>81</v>
      </c>
      <c r="E8" s="145" t="s">
        <v>107</v>
      </c>
      <c r="F8" s="95" t="s">
        <v>79</v>
      </c>
      <c r="G8" s="96" t="s">
        <v>94</v>
      </c>
      <c r="I8" t="str">
        <f t="shared" si="0"/>
        <v>0807490846UBHB15 min3.6</v>
      </c>
      <c r="K8" s="149" t="s">
        <v>185</v>
      </c>
      <c r="M8" s="20" t="s">
        <v>85</v>
      </c>
      <c r="O8" s="94">
        <v>90846</v>
      </c>
      <c r="Q8" s="145" t="s">
        <v>81</v>
      </c>
      <c r="S8" s="94" t="s">
        <v>82</v>
      </c>
      <c r="U8" s="150" t="s">
        <v>172</v>
      </c>
      <c r="W8" s="115" t="s">
        <v>203</v>
      </c>
    </row>
    <row r="9" spans="1:23" x14ac:dyDescent="0.25">
      <c r="A9" s="93" t="s">
        <v>90</v>
      </c>
      <c r="B9" s="101" t="s">
        <v>106</v>
      </c>
      <c r="C9" s="94">
        <v>90847</v>
      </c>
      <c r="D9" s="145" t="s">
        <v>81</v>
      </c>
      <c r="E9" s="145" t="s">
        <v>107</v>
      </c>
      <c r="F9" s="95" t="s">
        <v>79</v>
      </c>
      <c r="G9" s="96" t="s">
        <v>94</v>
      </c>
      <c r="I9" t="str">
        <f t="shared" si="0"/>
        <v>0807490847UBHB15 min3.6</v>
      </c>
      <c r="K9" s="149" t="s">
        <v>88</v>
      </c>
      <c r="M9" s="20" t="s">
        <v>230</v>
      </c>
      <c r="O9" s="94">
        <v>90847</v>
      </c>
      <c r="Q9" s="94"/>
      <c r="S9" s="99" t="s">
        <v>99</v>
      </c>
      <c r="U9" s="150" t="s">
        <v>175</v>
      </c>
      <c r="W9" s="148" t="s">
        <v>207</v>
      </c>
    </row>
    <row r="10" spans="1:23" x14ac:dyDescent="0.25">
      <c r="A10" s="93" t="s">
        <v>90</v>
      </c>
      <c r="B10" s="101" t="s">
        <v>106</v>
      </c>
      <c r="C10" s="94">
        <v>90853</v>
      </c>
      <c r="D10" s="145" t="s">
        <v>81</v>
      </c>
      <c r="E10" s="145" t="s">
        <v>107</v>
      </c>
      <c r="F10" s="95" t="s">
        <v>79</v>
      </c>
      <c r="G10" s="96" t="s">
        <v>94</v>
      </c>
      <c r="I10" t="str">
        <f t="shared" si="0"/>
        <v>0807490853UBHB15 min3.6</v>
      </c>
      <c r="K10" s="149" t="s">
        <v>76</v>
      </c>
      <c r="M10" s="20" t="s">
        <v>231</v>
      </c>
      <c r="O10" s="94">
        <v>90853</v>
      </c>
      <c r="Q10"/>
      <c r="S10" s="94" t="s">
        <v>78</v>
      </c>
      <c r="U10" s="127" t="s">
        <v>110</v>
      </c>
      <c r="W10" s="148" t="s">
        <v>167</v>
      </c>
    </row>
    <row r="11" spans="1:23" x14ac:dyDescent="0.25">
      <c r="A11" s="143" t="s">
        <v>90</v>
      </c>
      <c r="B11" s="144" t="s">
        <v>106</v>
      </c>
      <c r="C11" s="145">
        <v>90875</v>
      </c>
      <c r="D11" s="144"/>
      <c r="E11" s="144" t="s">
        <v>107</v>
      </c>
      <c r="F11" s="147" t="s">
        <v>108</v>
      </c>
      <c r="G11" s="148" t="s">
        <v>94</v>
      </c>
      <c r="I11" t="str">
        <f t="shared" si="0"/>
        <v>0807490875HBOccurrence3.6</v>
      </c>
      <c r="K11" s="112" t="s">
        <v>208</v>
      </c>
      <c r="M11" s="20">
        <v>110</v>
      </c>
      <c r="O11" s="94">
        <v>90870</v>
      </c>
      <c r="Q11"/>
      <c r="S11" s="145" t="s">
        <v>164</v>
      </c>
      <c r="U11" s="150" t="s">
        <v>178</v>
      </c>
      <c r="W11" s="96" t="s">
        <v>146</v>
      </c>
    </row>
    <row r="12" spans="1:23" x14ac:dyDescent="0.25">
      <c r="A12" s="93" t="s">
        <v>90</v>
      </c>
      <c r="B12" s="101" t="s">
        <v>106</v>
      </c>
      <c r="C12" s="94">
        <v>96101</v>
      </c>
      <c r="D12" s="94" t="s">
        <v>84</v>
      </c>
      <c r="E12" s="94" t="s">
        <v>107</v>
      </c>
      <c r="F12" s="95" t="s">
        <v>115</v>
      </c>
      <c r="G12" s="96" t="s">
        <v>94</v>
      </c>
      <c r="I12" t="str">
        <f t="shared" si="0"/>
        <v>0807496101TFHBper occurrence3.6</v>
      </c>
      <c r="K12" s="149" t="s">
        <v>133</v>
      </c>
      <c r="M12" s="20">
        <v>111</v>
      </c>
      <c r="O12" s="145">
        <v>90875</v>
      </c>
      <c r="Q12"/>
      <c r="S12" s="117" t="s">
        <v>200</v>
      </c>
      <c r="U12" s="150" t="s">
        <v>176</v>
      </c>
      <c r="W12" s="115" t="s">
        <v>216</v>
      </c>
    </row>
    <row r="13" spans="1:23" x14ac:dyDescent="0.25">
      <c r="A13" s="93" t="s">
        <v>90</v>
      </c>
      <c r="B13" s="101" t="s">
        <v>106</v>
      </c>
      <c r="C13" s="94">
        <v>96101</v>
      </c>
      <c r="D13" s="94" t="s">
        <v>116</v>
      </c>
      <c r="E13" s="94" t="s">
        <v>107</v>
      </c>
      <c r="F13" s="95" t="s">
        <v>115</v>
      </c>
      <c r="G13" s="96" t="s">
        <v>94</v>
      </c>
      <c r="I13" t="str">
        <f t="shared" si="0"/>
        <v>0807496101TGHBper occurrence3.6</v>
      </c>
      <c r="K13" s="149" t="s">
        <v>169</v>
      </c>
      <c r="M13" s="20">
        <v>112</v>
      </c>
      <c r="O13" s="145">
        <v>95816</v>
      </c>
      <c r="Q13"/>
      <c r="S13" s="117" t="s">
        <v>195</v>
      </c>
      <c r="U13" s="127" t="s">
        <v>112</v>
      </c>
      <c r="W13" s="115" t="s">
        <v>218</v>
      </c>
    </row>
    <row r="14" spans="1:23" x14ac:dyDescent="0.25">
      <c r="A14" s="93" t="s">
        <v>90</v>
      </c>
      <c r="B14" s="101" t="s">
        <v>106</v>
      </c>
      <c r="C14" s="94">
        <v>96101</v>
      </c>
      <c r="D14" s="94" t="s">
        <v>81</v>
      </c>
      <c r="E14" s="94" t="s">
        <v>107</v>
      </c>
      <c r="F14" s="95" t="s">
        <v>115</v>
      </c>
      <c r="G14" s="96" t="s">
        <v>94</v>
      </c>
      <c r="I14" t="str">
        <f t="shared" si="0"/>
        <v>0807496101UBHBper occurrence3.6</v>
      </c>
      <c r="K14" s="136">
        <v>51</v>
      </c>
      <c r="M14" s="20">
        <v>113</v>
      </c>
      <c r="O14" s="145">
        <v>95819</v>
      </c>
      <c r="Q14"/>
      <c r="S14" s="145" t="s">
        <v>188</v>
      </c>
      <c r="U14" s="150" t="s">
        <v>173</v>
      </c>
      <c r="W14" s="115" t="s">
        <v>219</v>
      </c>
    </row>
    <row r="15" spans="1:23" x14ac:dyDescent="0.25">
      <c r="A15" s="93" t="s">
        <v>90</v>
      </c>
      <c r="B15" s="101" t="s">
        <v>106</v>
      </c>
      <c r="C15" s="94">
        <v>96101</v>
      </c>
      <c r="D15" s="94"/>
      <c r="E15" s="94" t="s">
        <v>107</v>
      </c>
      <c r="F15" s="95" t="s">
        <v>115</v>
      </c>
      <c r="G15" s="96" t="s">
        <v>94</v>
      </c>
      <c r="I15" t="str">
        <f t="shared" si="0"/>
        <v>0807496101HBper occurrence3.6</v>
      </c>
      <c r="K15" s="114">
        <v>52</v>
      </c>
      <c r="M15" s="20">
        <v>114</v>
      </c>
      <c r="O15" s="145">
        <v>95822</v>
      </c>
      <c r="Q15"/>
      <c r="S15" s="145" t="s">
        <v>168</v>
      </c>
      <c r="U15" s="150" t="s">
        <v>181</v>
      </c>
      <c r="W15" s="96" t="s">
        <v>162</v>
      </c>
    </row>
    <row r="16" spans="1:23" x14ac:dyDescent="0.25">
      <c r="A16" s="93" t="s">
        <v>90</v>
      </c>
      <c r="B16" s="101" t="s">
        <v>106</v>
      </c>
      <c r="C16" s="94">
        <v>96118</v>
      </c>
      <c r="D16" s="94"/>
      <c r="E16" s="94" t="s">
        <v>107</v>
      </c>
      <c r="F16" s="95" t="s">
        <v>115</v>
      </c>
      <c r="G16" s="96" t="s">
        <v>94</v>
      </c>
      <c r="I16" t="str">
        <f t="shared" si="0"/>
        <v>0807496118HBper occurrence3.6</v>
      </c>
      <c r="K16" s="114">
        <v>53</v>
      </c>
      <c r="M16" s="20">
        <v>115</v>
      </c>
      <c r="O16" s="145">
        <v>95827</v>
      </c>
      <c r="Q16"/>
      <c r="S16" s="145" t="s">
        <v>152</v>
      </c>
      <c r="U16" s="127" t="s">
        <v>114</v>
      </c>
      <c r="W16" s="96" t="s">
        <v>159</v>
      </c>
    </row>
    <row r="17" spans="1:23" x14ac:dyDescent="0.25">
      <c r="A17" s="93" t="s">
        <v>90</v>
      </c>
      <c r="B17" s="105" t="s">
        <v>106</v>
      </c>
      <c r="C17" s="125" t="s">
        <v>109</v>
      </c>
      <c r="D17" s="125"/>
      <c r="E17" s="126" t="s">
        <v>107</v>
      </c>
      <c r="F17" s="127" t="s">
        <v>110</v>
      </c>
      <c r="G17" s="96" t="s">
        <v>94</v>
      </c>
      <c r="I17" t="str">
        <f t="shared" si="0"/>
        <v>0807490832HB30 min3.6</v>
      </c>
      <c r="K17" s="149" t="s">
        <v>193</v>
      </c>
      <c r="M17" s="20">
        <v>118</v>
      </c>
      <c r="O17" s="94">
        <v>96101</v>
      </c>
      <c r="Q17"/>
      <c r="S17" s="145" t="s">
        <v>154</v>
      </c>
      <c r="U17" s="150" t="s">
        <v>177</v>
      </c>
      <c r="W17" s="148" t="s">
        <v>97</v>
      </c>
    </row>
    <row r="18" spans="1:23" x14ac:dyDescent="0.25">
      <c r="A18" s="93" t="s">
        <v>90</v>
      </c>
      <c r="B18" s="105" t="s">
        <v>106</v>
      </c>
      <c r="C18" s="125" t="s">
        <v>111</v>
      </c>
      <c r="D18" s="128"/>
      <c r="E18" s="126" t="s">
        <v>107</v>
      </c>
      <c r="F18" s="127" t="s">
        <v>112</v>
      </c>
      <c r="G18" s="96" t="s">
        <v>94</v>
      </c>
      <c r="I18" t="str">
        <f t="shared" si="0"/>
        <v>0807490834HB45 min3.6</v>
      </c>
      <c r="K18" s="20"/>
      <c r="M18" s="20">
        <v>119</v>
      </c>
      <c r="O18" s="145">
        <v>96116</v>
      </c>
      <c r="Q18"/>
      <c r="S18" s="94" t="s">
        <v>83</v>
      </c>
      <c r="U18" s="150" t="s">
        <v>180</v>
      </c>
      <c r="W18" s="115" t="s">
        <v>223</v>
      </c>
    </row>
    <row r="19" spans="1:23" x14ac:dyDescent="0.25">
      <c r="A19" s="93" t="s">
        <v>90</v>
      </c>
      <c r="B19" s="105" t="s">
        <v>106</v>
      </c>
      <c r="C19" s="125" t="s">
        <v>113</v>
      </c>
      <c r="D19" s="128"/>
      <c r="E19" s="126" t="s">
        <v>107</v>
      </c>
      <c r="F19" s="127" t="s">
        <v>114</v>
      </c>
      <c r="G19" s="96" t="s">
        <v>94</v>
      </c>
      <c r="I19" t="str">
        <f t="shared" si="0"/>
        <v>0807490837HB60 min3.6</v>
      </c>
      <c r="K19"/>
      <c r="M19" s="20">
        <v>123</v>
      </c>
      <c r="O19" s="94">
        <v>96118</v>
      </c>
      <c r="Q19"/>
      <c r="S19" s="94" t="s">
        <v>147</v>
      </c>
      <c r="U19" s="150" t="s">
        <v>153</v>
      </c>
      <c r="W19" s="148" t="s">
        <v>87</v>
      </c>
    </row>
    <row r="20" spans="1:23" x14ac:dyDescent="0.25">
      <c r="A20" s="93" t="s">
        <v>90</v>
      </c>
      <c r="B20" s="105" t="s">
        <v>106</v>
      </c>
      <c r="C20" s="93" t="s">
        <v>117</v>
      </c>
      <c r="D20" s="93" t="s">
        <v>81</v>
      </c>
      <c r="E20" s="93" t="s">
        <v>107</v>
      </c>
      <c r="F20" s="129" t="s">
        <v>79</v>
      </c>
      <c r="G20" s="96" t="s">
        <v>94</v>
      </c>
      <c r="I20" t="str">
        <f t="shared" si="0"/>
        <v>0807499201UBHB15 min3.6</v>
      </c>
      <c r="K20"/>
      <c r="M20" s="20">
        <v>126</v>
      </c>
      <c r="O20" s="93" t="s">
        <v>117</v>
      </c>
      <c r="Q20"/>
      <c r="S20" s="94"/>
      <c r="U20" s="95" t="s">
        <v>129</v>
      </c>
      <c r="W20" s="115" t="s">
        <v>224</v>
      </c>
    </row>
    <row r="21" spans="1:23" x14ac:dyDescent="0.25">
      <c r="A21" s="93" t="s">
        <v>90</v>
      </c>
      <c r="B21" s="105" t="s">
        <v>106</v>
      </c>
      <c r="C21" s="93" t="s">
        <v>118</v>
      </c>
      <c r="D21" s="93" t="s">
        <v>81</v>
      </c>
      <c r="E21" s="93" t="s">
        <v>107</v>
      </c>
      <c r="F21" s="129" t="s">
        <v>79</v>
      </c>
      <c r="G21" s="96" t="s">
        <v>94</v>
      </c>
      <c r="I21" t="str">
        <f t="shared" si="0"/>
        <v>0807499211UBHB15 min3.6</v>
      </c>
      <c r="K21"/>
      <c r="M21" s="20">
        <v>175</v>
      </c>
      <c r="O21" s="104">
        <v>99202</v>
      </c>
      <c r="Q21"/>
      <c r="S21"/>
      <c r="U21" s="150" t="s">
        <v>108</v>
      </c>
      <c r="W21" s="115" t="s">
        <v>227</v>
      </c>
    </row>
    <row r="22" spans="1:23" x14ac:dyDescent="0.25">
      <c r="A22" s="93" t="s">
        <v>90</v>
      </c>
      <c r="B22" s="101" t="s">
        <v>106</v>
      </c>
      <c r="C22" s="94" t="s">
        <v>119</v>
      </c>
      <c r="D22" s="94"/>
      <c r="E22" s="94" t="s">
        <v>107</v>
      </c>
      <c r="F22" s="95" t="s">
        <v>79</v>
      </c>
      <c r="G22" s="96" t="s">
        <v>94</v>
      </c>
      <c r="I22" t="str">
        <f t="shared" si="0"/>
        <v>08074H0034HB15 min3.6</v>
      </c>
      <c r="K22"/>
      <c r="M22" s="20">
        <v>190</v>
      </c>
      <c r="O22" s="104">
        <v>99203</v>
      </c>
      <c r="Q22"/>
      <c r="S22"/>
      <c r="U22" s="150" t="s">
        <v>143</v>
      </c>
      <c r="W22" s="148" t="s">
        <v>80</v>
      </c>
    </row>
    <row r="23" spans="1:23" x14ac:dyDescent="0.25">
      <c r="A23" s="93" t="s">
        <v>90</v>
      </c>
      <c r="B23" s="101" t="s">
        <v>106</v>
      </c>
      <c r="C23" s="94" t="s">
        <v>119</v>
      </c>
      <c r="D23" s="94"/>
      <c r="E23" s="94" t="s">
        <v>82</v>
      </c>
      <c r="F23" s="95" t="s">
        <v>79</v>
      </c>
      <c r="G23" s="96" t="s">
        <v>94</v>
      </c>
      <c r="I23" t="str">
        <f t="shared" si="0"/>
        <v>08074H0034HK15 min3.6</v>
      </c>
      <c r="K23"/>
      <c r="M23" s="20">
        <v>215</v>
      </c>
      <c r="O23" s="104">
        <v>99204</v>
      </c>
      <c r="Q23"/>
      <c r="S23"/>
      <c r="U23" s="118" t="s">
        <v>206</v>
      </c>
      <c r="W23" s="148" t="s">
        <v>94</v>
      </c>
    </row>
    <row r="24" spans="1:23" ht="22.5" x14ac:dyDescent="0.25">
      <c r="A24" s="149" t="s">
        <v>90</v>
      </c>
      <c r="B24" s="145" t="s">
        <v>85</v>
      </c>
      <c r="C24" s="145" t="s">
        <v>86</v>
      </c>
      <c r="D24" s="145"/>
      <c r="E24" s="145" t="s">
        <v>89</v>
      </c>
      <c r="F24" s="150" t="s">
        <v>79</v>
      </c>
      <c r="G24" s="148" t="s">
        <v>87</v>
      </c>
      <c r="I24" t="str">
        <f t="shared" si="0"/>
        <v>08076H0038GT15 min3.27</v>
      </c>
      <c r="K24"/>
      <c r="M24" s="20">
        <v>221</v>
      </c>
      <c r="O24" s="104">
        <v>99205</v>
      </c>
      <c r="Q24"/>
      <c r="S24"/>
      <c r="U24" s="118" t="s">
        <v>221</v>
      </c>
      <c r="W24" s="96" t="s">
        <v>130</v>
      </c>
    </row>
    <row r="25" spans="1:23" x14ac:dyDescent="0.25">
      <c r="A25" s="103" t="s">
        <v>90</v>
      </c>
      <c r="B25" s="97" t="s">
        <v>85</v>
      </c>
      <c r="C25" s="145" t="s">
        <v>86</v>
      </c>
      <c r="D25" s="145"/>
      <c r="E25" s="145"/>
      <c r="F25" s="150" t="s">
        <v>79</v>
      </c>
      <c r="G25" s="148" t="s">
        <v>87</v>
      </c>
      <c r="I25" t="str">
        <f t="shared" si="0"/>
        <v>08076H003815 min3.27</v>
      </c>
      <c r="K25"/>
      <c r="M25" s="20">
        <v>222</v>
      </c>
      <c r="O25" s="93" t="s">
        <v>118</v>
      </c>
      <c r="Q25"/>
      <c r="S25"/>
      <c r="U25" s="95" t="s">
        <v>105</v>
      </c>
      <c r="W25" s="148" t="s">
        <v>144</v>
      </c>
    </row>
    <row r="26" spans="1:23" x14ac:dyDescent="0.25">
      <c r="A26" s="98" t="s">
        <v>90</v>
      </c>
      <c r="B26" s="98" t="s">
        <v>230</v>
      </c>
      <c r="C26" s="99" t="s">
        <v>91</v>
      </c>
      <c r="D26" s="99"/>
      <c r="E26" s="99" t="s">
        <v>92</v>
      </c>
      <c r="F26" s="150" t="s">
        <v>93</v>
      </c>
      <c r="G26" s="148" t="s">
        <v>94</v>
      </c>
      <c r="I26" t="str">
        <f t="shared" si="0"/>
        <v>08080T1015HEvisit3.6</v>
      </c>
      <c r="K26"/>
      <c r="M26" s="20">
        <v>267</v>
      </c>
      <c r="O26" s="104">
        <v>99212</v>
      </c>
      <c r="Q26"/>
      <c r="S26"/>
      <c r="U26" s="95" t="s">
        <v>115</v>
      </c>
      <c r="W26" s="115">
        <v>15</v>
      </c>
    </row>
    <row r="27" spans="1:23" ht="22.5" x14ac:dyDescent="0.25">
      <c r="A27" s="98" t="s">
        <v>90</v>
      </c>
      <c r="B27" s="98" t="s">
        <v>231</v>
      </c>
      <c r="C27" s="99" t="s">
        <v>91</v>
      </c>
      <c r="D27" s="99"/>
      <c r="E27" s="99" t="s">
        <v>92</v>
      </c>
      <c r="F27" s="150" t="s">
        <v>93</v>
      </c>
      <c r="G27" s="148" t="s">
        <v>94</v>
      </c>
      <c r="I27" t="str">
        <f t="shared" si="0"/>
        <v>08081T1015HEvisit3.6</v>
      </c>
      <c r="K27"/>
      <c r="M27" s="20">
        <v>280</v>
      </c>
      <c r="O27" s="104">
        <v>99213</v>
      </c>
      <c r="Q27"/>
      <c r="S27"/>
      <c r="U27" s="150" t="s">
        <v>184</v>
      </c>
      <c r="W27" s="148" t="s">
        <v>187</v>
      </c>
    </row>
    <row r="28" spans="1:23" x14ac:dyDescent="0.25">
      <c r="A28" s="149" t="s">
        <v>90</v>
      </c>
      <c r="B28" s="145">
        <v>110</v>
      </c>
      <c r="C28" s="145">
        <v>90846</v>
      </c>
      <c r="D28" s="145" t="s">
        <v>81</v>
      </c>
      <c r="E28" s="145"/>
      <c r="F28" s="150" t="s">
        <v>79</v>
      </c>
      <c r="G28" s="148" t="s">
        <v>94</v>
      </c>
      <c r="I28" t="str">
        <f t="shared" si="0"/>
        <v>0811090846UB15 min3.6</v>
      </c>
      <c r="K28"/>
      <c r="M28" s="20">
        <v>315</v>
      </c>
      <c r="O28" s="104">
        <v>99214</v>
      </c>
      <c r="Q28"/>
      <c r="S28"/>
      <c r="U28" s="118" t="s">
        <v>210</v>
      </c>
      <c r="W28"/>
    </row>
    <row r="29" spans="1:23" x14ac:dyDescent="0.25">
      <c r="A29" s="149" t="s">
        <v>90</v>
      </c>
      <c r="B29" s="145">
        <v>110</v>
      </c>
      <c r="C29" s="145">
        <v>90847</v>
      </c>
      <c r="D29" s="145" t="s">
        <v>81</v>
      </c>
      <c r="E29" s="145"/>
      <c r="F29" s="150" t="s">
        <v>79</v>
      </c>
      <c r="G29" s="148" t="s">
        <v>94</v>
      </c>
      <c r="I29" t="str">
        <f t="shared" si="0"/>
        <v>0811090847UB15 min3.6</v>
      </c>
      <c r="K29"/>
      <c r="M29" s="20">
        <v>316</v>
      </c>
      <c r="O29" s="104">
        <v>99215</v>
      </c>
      <c r="Q29"/>
      <c r="S29"/>
      <c r="U29" s="150" t="s">
        <v>93</v>
      </c>
      <c r="W29"/>
    </row>
    <row r="30" spans="1:23" x14ac:dyDescent="0.25">
      <c r="A30" s="149" t="s">
        <v>90</v>
      </c>
      <c r="B30" s="145">
        <v>110</v>
      </c>
      <c r="C30" s="145">
        <v>90853</v>
      </c>
      <c r="D30" s="145" t="s">
        <v>81</v>
      </c>
      <c r="E30" s="145"/>
      <c r="F30" s="150" t="s">
        <v>79</v>
      </c>
      <c r="G30" s="148" t="s">
        <v>94</v>
      </c>
      <c r="I30" t="str">
        <f t="shared" si="0"/>
        <v>0811090853UB15 min3.6</v>
      </c>
      <c r="K30"/>
      <c r="M30" s="20">
        <v>322</v>
      </c>
      <c r="O30" s="94">
        <v>99221</v>
      </c>
      <c r="Q30"/>
      <c r="S30"/>
      <c r="U30"/>
      <c r="W30"/>
    </row>
    <row r="31" spans="1:23" x14ac:dyDescent="0.25">
      <c r="A31" s="93" t="s">
        <v>90</v>
      </c>
      <c r="B31" s="94">
        <v>110</v>
      </c>
      <c r="C31" s="94">
        <v>90870</v>
      </c>
      <c r="D31" s="94"/>
      <c r="E31" s="94"/>
      <c r="F31" s="95" t="s">
        <v>123</v>
      </c>
      <c r="G31" s="148" t="s">
        <v>94</v>
      </c>
      <c r="I31" t="str">
        <f t="shared" si="0"/>
        <v>08110908701 treatment3.6</v>
      </c>
      <c r="K31"/>
      <c r="M31" s="20">
        <v>339</v>
      </c>
      <c r="O31" s="145">
        <v>99222</v>
      </c>
      <c r="Q31"/>
      <c r="S31"/>
      <c r="U31"/>
      <c r="W31"/>
    </row>
    <row r="32" spans="1:23" x14ac:dyDescent="0.25">
      <c r="A32" s="149" t="s">
        <v>90</v>
      </c>
      <c r="B32" s="145">
        <v>110</v>
      </c>
      <c r="C32" s="145">
        <v>90875</v>
      </c>
      <c r="D32" s="145"/>
      <c r="E32" s="145"/>
      <c r="F32" s="150" t="s">
        <v>108</v>
      </c>
      <c r="G32" s="148" t="s">
        <v>94</v>
      </c>
      <c r="I32" t="str">
        <f t="shared" si="0"/>
        <v>0811090875Occurrence3.6</v>
      </c>
      <c r="K32"/>
      <c r="M32" s="20">
        <v>345</v>
      </c>
      <c r="O32" s="145">
        <v>99223</v>
      </c>
      <c r="Q32"/>
      <c r="S32"/>
      <c r="U32"/>
      <c r="W32"/>
    </row>
    <row r="33" spans="1:23" x14ac:dyDescent="0.25">
      <c r="A33" s="149" t="s">
        <v>90</v>
      </c>
      <c r="B33" s="145">
        <v>110</v>
      </c>
      <c r="C33" s="145">
        <v>95816</v>
      </c>
      <c r="D33" s="145"/>
      <c r="E33" s="145"/>
      <c r="F33" s="150" t="s">
        <v>123</v>
      </c>
      <c r="G33" s="148" t="s">
        <v>94</v>
      </c>
      <c r="I33" t="str">
        <f t="shared" si="0"/>
        <v>08110958161 treatment3.6</v>
      </c>
      <c r="K33"/>
      <c r="M33" s="20">
        <v>442</v>
      </c>
      <c r="O33" s="94">
        <v>99231</v>
      </c>
      <c r="Q33"/>
      <c r="S33"/>
      <c r="U33"/>
      <c r="W33"/>
    </row>
    <row r="34" spans="1:23" x14ac:dyDescent="0.25">
      <c r="A34" s="149" t="s">
        <v>90</v>
      </c>
      <c r="B34" s="145">
        <v>110</v>
      </c>
      <c r="C34" s="145">
        <v>95819</v>
      </c>
      <c r="D34" s="145"/>
      <c r="E34" s="145"/>
      <c r="F34" s="150" t="s">
        <v>123</v>
      </c>
      <c r="G34" s="148" t="s">
        <v>94</v>
      </c>
      <c r="I34" t="str">
        <f t="shared" si="0"/>
        <v>08110958191 treatment3.6</v>
      </c>
      <c r="K34"/>
      <c r="M34" s="20">
        <v>443</v>
      </c>
      <c r="O34" s="145">
        <v>99232</v>
      </c>
      <c r="Q34"/>
      <c r="S34"/>
      <c r="U34"/>
      <c r="W34"/>
    </row>
    <row r="35" spans="1:23" x14ac:dyDescent="0.25">
      <c r="A35" s="149" t="s">
        <v>90</v>
      </c>
      <c r="B35" s="145">
        <v>110</v>
      </c>
      <c r="C35" s="145">
        <v>95822</v>
      </c>
      <c r="D35" s="145"/>
      <c r="E35" s="145"/>
      <c r="F35" s="150" t="s">
        <v>123</v>
      </c>
      <c r="G35" s="148" t="s">
        <v>94</v>
      </c>
      <c r="I35" t="str">
        <f t="shared" si="0"/>
        <v>08110958221 treatment3.6</v>
      </c>
      <c r="K35"/>
      <c r="M35" s="20">
        <v>444</v>
      </c>
      <c r="O35" s="145">
        <v>99233</v>
      </c>
      <c r="Q35"/>
      <c r="S35"/>
      <c r="U35"/>
      <c r="W35"/>
    </row>
    <row r="36" spans="1:23" x14ac:dyDescent="0.25">
      <c r="A36" s="149" t="s">
        <v>90</v>
      </c>
      <c r="B36" s="145">
        <v>110</v>
      </c>
      <c r="C36" s="145">
        <v>95827</v>
      </c>
      <c r="D36" s="145"/>
      <c r="E36" s="145"/>
      <c r="F36" s="150" t="s">
        <v>123</v>
      </c>
      <c r="G36" s="148" t="s">
        <v>94</v>
      </c>
      <c r="I36" t="str">
        <f t="shared" si="0"/>
        <v>08110958271 treatment3.6</v>
      </c>
      <c r="K36"/>
      <c r="M36" s="20">
        <v>446</v>
      </c>
      <c r="O36" s="145">
        <v>99238</v>
      </c>
      <c r="Q36"/>
      <c r="S36"/>
      <c r="U36"/>
      <c r="W36"/>
    </row>
    <row r="37" spans="1:23" x14ac:dyDescent="0.25">
      <c r="A37" s="103" t="s">
        <v>90</v>
      </c>
      <c r="B37" s="145">
        <v>110</v>
      </c>
      <c r="C37" s="145">
        <v>96101</v>
      </c>
      <c r="D37" s="145" t="s">
        <v>186</v>
      </c>
      <c r="E37" s="145"/>
      <c r="F37" s="95" t="s">
        <v>115</v>
      </c>
      <c r="G37" s="148" t="s">
        <v>97</v>
      </c>
      <c r="I37" t="str">
        <f t="shared" si="0"/>
        <v>0811096101AHper occurrence3.25</v>
      </c>
      <c r="K37"/>
      <c r="M37" s="20">
        <v>447</v>
      </c>
      <c r="O37" s="145">
        <v>99241</v>
      </c>
      <c r="Q37"/>
      <c r="S37"/>
      <c r="U37"/>
      <c r="W37"/>
    </row>
    <row r="38" spans="1:23" x14ac:dyDescent="0.25">
      <c r="A38" s="103" t="s">
        <v>90</v>
      </c>
      <c r="B38" s="145">
        <v>110</v>
      </c>
      <c r="C38" s="145">
        <v>96101</v>
      </c>
      <c r="D38" s="145" t="s">
        <v>84</v>
      </c>
      <c r="E38" s="145" t="s">
        <v>82</v>
      </c>
      <c r="F38" s="95" t="s">
        <v>115</v>
      </c>
      <c r="G38" s="148" t="s">
        <v>97</v>
      </c>
      <c r="I38" t="str">
        <f t="shared" si="0"/>
        <v>0811096101TFHKper occurrence3.25</v>
      </c>
      <c r="K38"/>
      <c r="M38" s="20">
        <v>448</v>
      </c>
      <c r="O38" s="145">
        <v>99242</v>
      </c>
      <c r="Q38"/>
      <c r="S38"/>
      <c r="U38"/>
      <c r="W38"/>
    </row>
    <row r="39" spans="1:23" x14ac:dyDescent="0.25">
      <c r="A39" s="93" t="s">
        <v>90</v>
      </c>
      <c r="B39" s="94">
        <v>110</v>
      </c>
      <c r="C39" s="145">
        <v>96101</v>
      </c>
      <c r="D39" s="94" t="s">
        <v>84</v>
      </c>
      <c r="E39" s="94"/>
      <c r="F39" s="95" t="s">
        <v>115</v>
      </c>
      <c r="G39" s="148" t="s">
        <v>94</v>
      </c>
      <c r="I39" t="str">
        <f t="shared" si="0"/>
        <v>0811096101TFper occurrence3.6</v>
      </c>
      <c r="K39"/>
      <c r="M39" s="20">
        <v>450</v>
      </c>
      <c r="O39" s="145">
        <v>99243</v>
      </c>
      <c r="Q39"/>
      <c r="S39"/>
      <c r="U39"/>
      <c r="W39"/>
    </row>
    <row r="40" spans="1:23" x14ac:dyDescent="0.25">
      <c r="A40" s="103" t="s">
        <v>90</v>
      </c>
      <c r="B40" s="145">
        <v>110</v>
      </c>
      <c r="C40" s="145">
        <v>96101</v>
      </c>
      <c r="D40" s="145" t="s">
        <v>116</v>
      </c>
      <c r="E40" s="145" t="s">
        <v>82</v>
      </c>
      <c r="F40" s="95" t="s">
        <v>115</v>
      </c>
      <c r="G40" s="148" t="s">
        <v>97</v>
      </c>
      <c r="I40" t="str">
        <f t="shared" si="0"/>
        <v>0811096101TGHKper occurrence3.25</v>
      </c>
      <c r="K40"/>
      <c r="M40" s="20">
        <v>451</v>
      </c>
      <c r="O40" s="145">
        <v>99244</v>
      </c>
      <c r="Q40"/>
      <c r="S40"/>
      <c r="U40"/>
      <c r="W40"/>
    </row>
    <row r="41" spans="1:23" x14ac:dyDescent="0.25">
      <c r="A41" s="93" t="s">
        <v>90</v>
      </c>
      <c r="B41" s="94">
        <v>110</v>
      </c>
      <c r="C41" s="145">
        <v>96101</v>
      </c>
      <c r="D41" s="94" t="s">
        <v>116</v>
      </c>
      <c r="E41" s="94"/>
      <c r="F41" s="95" t="s">
        <v>115</v>
      </c>
      <c r="G41" s="148" t="s">
        <v>94</v>
      </c>
      <c r="I41" t="str">
        <f t="shared" si="0"/>
        <v>0811096101TGper occurrence3.6</v>
      </c>
      <c r="K41"/>
      <c r="M41" s="20">
        <v>452</v>
      </c>
      <c r="O41" s="145">
        <v>99245</v>
      </c>
      <c r="Q41"/>
      <c r="S41"/>
      <c r="U41"/>
      <c r="W41"/>
    </row>
    <row r="42" spans="1:23" x14ac:dyDescent="0.25">
      <c r="A42" s="149" t="s">
        <v>90</v>
      </c>
      <c r="B42" s="145">
        <v>110</v>
      </c>
      <c r="C42" s="145">
        <v>96101</v>
      </c>
      <c r="D42" s="145" t="s">
        <v>140</v>
      </c>
      <c r="E42" s="145" t="s">
        <v>101</v>
      </c>
      <c r="F42" s="95" t="s">
        <v>105</v>
      </c>
      <c r="G42" s="148" t="s">
        <v>97</v>
      </c>
      <c r="I42" t="str">
        <f t="shared" si="0"/>
        <v>0811096101U7HAper hour3.25</v>
      </c>
      <c r="K42"/>
      <c r="M42" s="20">
        <v>456</v>
      </c>
      <c r="O42" s="145">
        <v>99251</v>
      </c>
      <c r="Q42"/>
      <c r="S42"/>
      <c r="U42"/>
      <c r="W42"/>
    </row>
    <row r="43" spans="1:23" x14ac:dyDescent="0.25">
      <c r="A43" s="149" t="s">
        <v>90</v>
      </c>
      <c r="B43" s="145">
        <v>110</v>
      </c>
      <c r="C43" s="145">
        <v>96101</v>
      </c>
      <c r="D43" s="145" t="s">
        <v>140</v>
      </c>
      <c r="E43" s="145" t="s">
        <v>188</v>
      </c>
      <c r="F43" s="95" t="s">
        <v>105</v>
      </c>
      <c r="G43" s="148" t="s">
        <v>97</v>
      </c>
      <c r="I43" t="str">
        <f t="shared" si="0"/>
        <v>0811096101U7TJper hour3.25</v>
      </c>
      <c r="K43"/>
      <c r="M43" s="20">
        <v>512</v>
      </c>
      <c r="O43" s="145">
        <v>99252</v>
      </c>
      <c r="Q43"/>
      <c r="S43"/>
      <c r="U43"/>
      <c r="W43"/>
    </row>
    <row r="44" spans="1:23" x14ac:dyDescent="0.25">
      <c r="A44" s="149" t="s">
        <v>90</v>
      </c>
      <c r="B44" s="145">
        <v>110</v>
      </c>
      <c r="C44" s="145">
        <v>96101</v>
      </c>
      <c r="D44" s="145" t="s">
        <v>140</v>
      </c>
      <c r="E44" s="145"/>
      <c r="F44" s="95" t="s">
        <v>105</v>
      </c>
      <c r="G44" s="148" t="s">
        <v>97</v>
      </c>
      <c r="I44" t="str">
        <f t="shared" si="0"/>
        <v>0811096101U7per hour3.25</v>
      </c>
      <c r="K44"/>
      <c r="M44" s="20">
        <v>513</v>
      </c>
      <c r="O44" s="145">
        <v>99253</v>
      </c>
      <c r="Q44"/>
      <c r="S44"/>
      <c r="U44"/>
      <c r="W44"/>
    </row>
    <row r="45" spans="1:23" x14ac:dyDescent="0.25">
      <c r="A45" s="93" t="s">
        <v>90</v>
      </c>
      <c r="B45" s="94">
        <v>110</v>
      </c>
      <c r="C45" s="145">
        <v>96101</v>
      </c>
      <c r="D45" s="94" t="s">
        <v>81</v>
      </c>
      <c r="E45" s="94"/>
      <c r="F45" s="95" t="s">
        <v>115</v>
      </c>
      <c r="G45" s="148" t="s">
        <v>94</v>
      </c>
      <c r="I45" t="str">
        <f t="shared" si="0"/>
        <v>0811096101UBper occurrence3.6</v>
      </c>
      <c r="K45"/>
      <c r="M45" s="20">
        <v>515</v>
      </c>
      <c r="O45" s="145">
        <v>99254</v>
      </c>
      <c r="Q45"/>
      <c r="S45"/>
      <c r="U45"/>
      <c r="W45"/>
    </row>
    <row r="46" spans="1:23" x14ac:dyDescent="0.25">
      <c r="A46" s="103" t="s">
        <v>90</v>
      </c>
      <c r="B46" s="145">
        <v>110</v>
      </c>
      <c r="C46" s="145">
        <v>96101</v>
      </c>
      <c r="D46" s="145"/>
      <c r="E46" s="145" t="s">
        <v>82</v>
      </c>
      <c r="F46" s="95" t="s">
        <v>115</v>
      </c>
      <c r="G46" s="148" t="s">
        <v>97</v>
      </c>
      <c r="I46" t="str">
        <f t="shared" si="0"/>
        <v>0811096101HKper occurrence3.25</v>
      </c>
      <c r="K46"/>
      <c r="M46" s="20">
        <v>520</v>
      </c>
      <c r="O46" s="145">
        <v>99255</v>
      </c>
      <c r="Q46"/>
      <c r="S46"/>
      <c r="U46"/>
      <c r="W46"/>
    </row>
    <row r="47" spans="1:23" x14ac:dyDescent="0.25">
      <c r="A47" s="93" t="s">
        <v>90</v>
      </c>
      <c r="B47" s="94">
        <v>110</v>
      </c>
      <c r="C47" s="145">
        <v>96101</v>
      </c>
      <c r="D47" s="94"/>
      <c r="E47" s="94"/>
      <c r="F47" s="95" t="s">
        <v>115</v>
      </c>
      <c r="G47" s="148" t="s">
        <v>94</v>
      </c>
      <c r="I47" t="str">
        <f t="shared" si="0"/>
        <v>0811096101per occurrence3.6</v>
      </c>
      <c r="K47"/>
      <c r="M47" s="20">
        <v>521</v>
      </c>
      <c r="O47" s="145">
        <v>99281</v>
      </c>
      <c r="Q47"/>
      <c r="S47"/>
      <c r="U47"/>
      <c r="W47"/>
    </row>
    <row r="48" spans="1:23" x14ac:dyDescent="0.25">
      <c r="A48" s="149" t="s">
        <v>90</v>
      </c>
      <c r="B48" s="145">
        <v>110</v>
      </c>
      <c r="C48" s="145">
        <v>96116</v>
      </c>
      <c r="D48" s="145"/>
      <c r="E48" s="145"/>
      <c r="F48" s="95" t="s">
        <v>105</v>
      </c>
      <c r="G48" s="148" t="s">
        <v>97</v>
      </c>
      <c r="I48" t="str">
        <f t="shared" si="0"/>
        <v>0811096116per hour3.25</v>
      </c>
      <c r="K48"/>
      <c r="M48" s="20">
        <v>531</v>
      </c>
      <c r="O48" s="145">
        <v>99282</v>
      </c>
      <c r="Q48"/>
      <c r="S48"/>
      <c r="U48"/>
      <c r="W48"/>
    </row>
    <row r="49" spans="1:23" x14ac:dyDescent="0.25">
      <c r="A49" s="149" t="s">
        <v>90</v>
      </c>
      <c r="B49" s="145">
        <v>110</v>
      </c>
      <c r="C49" s="145">
        <v>96118</v>
      </c>
      <c r="D49" s="145" t="s">
        <v>81</v>
      </c>
      <c r="E49" s="145"/>
      <c r="F49" s="95" t="s">
        <v>105</v>
      </c>
      <c r="G49" s="148" t="s">
        <v>97</v>
      </c>
      <c r="I49" t="str">
        <f t="shared" si="0"/>
        <v>0811096118UBper hour3.25</v>
      </c>
      <c r="K49"/>
      <c r="M49" s="20">
        <v>548</v>
      </c>
      <c r="O49" s="145">
        <v>99283</v>
      </c>
      <c r="Q49"/>
      <c r="S49"/>
      <c r="U49"/>
      <c r="W49"/>
    </row>
    <row r="50" spans="1:23" x14ac:dyDescent="0.25">
      <c r="A50" s="103" t="s">
        <v>90</v>
      </c>
      <c r="B50" s="145">
        <v>110</v>
      </c>
      <c r="C50" s="145">
        <v>96118</v>
      </c>
      <c r="D50" s="145"/>
      <c r="E50" s="145" t="s">
        <v>82</v>
      </c>
      <c r="F50" s="95" t="s">
        <v>115</v>
      </c>
      <c r="G50" s="148" t="s">
        <v>97</v>
      </c>
      <c r="I50" t="str">
        <f t="shared" si="0"/>
        <v>0811096118HKper occurrence3.25</v>
      </c>
      <c r="K50"/>
      <c r="M50" s="20">
        <v>549</v>
      </c>
      <c r="O50" s="145">
        <v>99284</v>
      </c>
      <c r="Q50"/>
      <c r="S50"/>
      <c r="U50"/>
      <c r="W50"/>
    </row>
    <row r="51" spans="1:23" x14ac:dyDescent="0.25">
      <c r="A51" s="93" t="s">
        <v>90</v>
      </c>
      <c r="B51" s="94">
        <v>110</v>
      </c>
      <c r="C51" s="104">
        <v>96118</v>
      </c>
      <c r="D51" s="94"/>
      <c r="E51" s="94"/>
      <c r="F51" s="95" t="s">
        <v>115</v>
      </c>
      <c r="G51" s="148" t="s">
        <v>94</v>
      </c>
      <c r="I51" t="str">
        <f t="shared" si="0"/>
        <v>0811096118per occurrence3.6</v>
      </c>
      <c r="K51"/>
      <c r="M51" s="20">
        <v>559</v>
      </c>
      <c r="O51" s="145">
        <v>99285</v>
      </c>
      <c r="Q51"/>
      <c r="S51"/>
      <c r="U51"/>
      <c r="W51"/>
    </row>
    <row r="52" spans="1:23" x14ac:dyDescent="0.25">
      <c r="A52" s="93" t="s">
        <v>90</v>
      </c>
      <c r="B52" s="93">
        <v>110</v>
      </c>
      <c r="C52" s="130">
        <v>99201</v>
      </c>
      <c r="D52" s="93" t="s">
        <v>81</v>
      </c>
      <c r="E52" s="93"/>
      <c r="F52" s="129" t="s">
        <v>79</v>
      </c>
      <c r="G52" s="148" t="s">
        <v>94</v>
      </c>
      <c r="I52" t="str">
        <f t="shared" si="0"/>
        <v>0811099201UB15 min3.6</v>
      </c>
      <c r="K52"/>
      <c r="M52" s="20">
        <v>560</v>
      </c>
      <c r="O52" s="145">
        <v>99291</v>
      </c>
      <c r="Q52"/>
      <c r="S52"/>
      <c r="U52"/>
      <c r="W52"/>
    </row>
    <row r="53" spans="1:23" x14ac:dyDescent="0.25">
      <c r="A53" s="93" t="s">
        <v>90</v>
      </c>
      <c r="B53" s="93">
        <v>110</v>
      </c>
      <c r="C53" s="130">
        <v>99211</v>
      </c>
      <c r="D53" s="93" t="s">
        <v>81</v>
      </c>
      <c r="E53" s="93"/>
      <c r="F53" s="129" t="s">
        <v>79</v>
      </c>
      <c r="G53" s="148" t="s">
        <v>94</v>
      </c>
      <c r="I53" t="str">
        <f t="shared" si="0"/>
        <v>0811099211UB15 min3.6</v>
      </c>
      <c r="K53"/>
      <c r="M53" s="20">
        <v>800</v>
      </c>
      <c r="O53" s="145">
        <v>99292</v>
      </c>
      <c r="Q53"/>
      <c r="S53"/>
      <c r="U53"/>
      <c r="W53"/>
    </row>
    <row r="54" spans="1:23" x14ac:dyDescent="0.25">
      <c r="A54" s="149" t="s">
        <v>90</v>
      </c>
      <c r="B54" s="145">
        <v>110</v>
      </c>
      <c r="C54" s="145" t="s">
        <v>120</v>
      </c>
      <c r="D54" s="145"/>
      <c r="E54" s="145"/>
      <c r="F54" s="150"/>
      <c r="G54" s="148" t="s">
        <v>94</v>
      </c>
      <c r="I54" t="str">
        <f t="shared" si="0"/>
        <v>08110001043.6</v>
      </c>
      <c r="K54"/>
      <c r="M54" s="20">
        <v>801</v>
      </c>
      <c r="O54" s="145">
        <v>99304</v>
      </c>
      <c r="Q54"/>
      <c r="S54"/>
      <c r="U54"/>
      <c r="W54"/>
    </row>
    <row r="55" spans="1:23" x14ac:dyDescent="0.25">
      <c r="A55" s="149" t="s">
        <v>90</v>
      </c>
      <c r="B55" s="149" t="s">
        <v>121</v>
      </c>
      <c r="C55" s="149" t="s">
        <v>189</v>
      </c>
      <c r="D55" s="149"/>
      <c r="E55" s="149"/>
      <c r="F55" s="131" t="s">
        <v>110</v>
      </c>
      <c r="G55" s="148" t="s">
        <v>97</v>
      </c>
      <c r="I55" t="str">
        <f t="shared" si="0"/>
        <v>081109079130 min3.25</v>
      </c>
      <c r="K55"/>
      <c r="M55" s="20">
        <v>802</v>
      </c>
      <c r="O55" s="145">
        <v>99305</v>
      </c>
      <c r="Q55"/>
      <c r="S55"/>
      <c r="U55"/>
      <c r="W55"/>
    </row>
    <row r="56" spans="1:23" x14ac:dyDescent="0.25">
      <c r="A56" s="149" t="s">
        <v>90</v>
      </c>
      <c r="B56" s="149" t="s">
        <v>121</v>
      </c>
      <c r="C56" s="149" t="s">
        <v>122</v>
      </c>
      <c r="D56" s="149"/>
      <c r="E56" s="149"/>
      <c r="F56" s="131" t="s">
        <v>108</v>
      </c>
      <c r="G56" s="148" t="s">
        <v>94</v>
      </c>
      <c r="I56" t="str">
        <f t="shared" si="0"/>
        <v>0811090792Occurrence3.6</v>
      </c>
      <c r="K56"/>
      <c r="M56" s="20">
        <v>803</v>
      </c>
      <c r="O56" s="145">
        <v>99306</v>
      </c>
      <c r="Q56"/>
      <c r="S56"/>
      <c r="U56"/>
      <c r="W56"/>
    </row>
    <row r="57" spans="1:23" x14ac:dyDescent="0.25">
      <c r="A57" s="149" t="s">
        <v>90</v>
      </c>
      <c r="B57" s="149" t="s">
        <v>121</v>
      </c>
      <c r="C57" s="128" t="s">
        <v>109</v>
      </c>
      <c r="D57" s="128"/>
      <c r="E57" s="126"/>
      <c r="F57" s="132" t="s">
        <v>110</v>
      </c>
      <c r="G57" s="148" t="s">
        <v>94</v>
      </c>
      <c r="I57" t="str">
        <f t="shared" si="0"/>
        <v>081109083230 min3.6</v>
      </c>
      <c r="K57"/>
      <c r="M57" s="20">
        <v>804</v>
      </c>
      <c r="O57" s="145">
        <v>99307</v>
      </c>
      <c r="Q57"/>
      <c r="S57"/>
      <c r="U57"/>
      <c r="W57"/>
    </row>
    <row r="58" spans="1:23" x14ac:dyDescent="0.25">
      <c r="A58" s="149" t="s">
        <v>90</v>
      </c>
      <c r="B58" s="149" t="s">
        <v>121</v>
      </c>
      <c r="C58" s="128" t="s">
        <v>111</v>
      </c>
      <c r="D58" s="128"/>
      <c r="E58" s="126"/>
      <c r="F58" s="132" t="s">
        <v>112</v>
      </c>
      <c r="G58" s="148" t="s">
        <v>94</v>
      </c>
      <c r="I58" t="str">
        <f t="shared" si="0"/>
        <v>081109083445 min3.6</v>
      </c>
      <c r="K58"/>
      <c r="M58" s="20">
        <v>805</v>
      </c>
      <c r="O58" s="145">
        <v>99308</v>
      </c>
      <c r="Q58"/>
      <c r="S58"/>
      <c r="U58"/>
      <c r="W58"/>
    </row>
    <row r="59" spans="1:23" x14ac:dyDescent="0.25">
      <c r="A59" s="149" t="s">
        <v>90</v>
      </c>
      <c r="B59" s="149" t="s">
        <v>121</v>
      </c>
      <c r="C59" s="128" t="s">
        <v>113</v>
      </c>
      <c r="D59" s="128"/>
      <c r="E59" s="126"/>
      <c r="F59" s="132" t="s">
        <v>114</v>
      </c>
      <c r="G59" s="148" t="s">
        <v>94</v>
      </c>
      <c r="I59" t="str">
        <f t="shared" si="0"/>
        <v>081109083760 min3.6</v>
      </c>
      <c r="K59"/>
      <c r="M59" s="20">
        <v>806</v>
      </c>
      <c r="O59" s="145">
        <v>99309</v>
      </c>
      <c r="Q59"/>
      <c r="S59"/>
      <c r="U59"/>
      <c r="W59"/>
    </row>
    <row r="60" spans="1:23" x14ac:dyDescent="0.25">
      <c r="A60" s="149" t="s">
        <v>90</v>
      </c>
      <c r="B60" s="145">
        <v>110</v>
      </c>
      <c r="C60" s="145" t="s">
        <v>119</v>
      </c>
      <c r="D60" s="145"/>
      <c r="E60" s="145" t="s">
        <v>82</v>
      </c>
      <c r="F60" s="150" t="s">
        <v>79</v>
      </c>
      <c r="G60" s="148" t="s">
        <v>94</v>
      </c>
      <c r="I60" t="str">
        <f t="shared" si="0"/>
        <v>08110H0034HK15 min3.6</v>
      </c>
      <c r="K60"/>
      <c r="M60" s="20">
        <v>807</v>
      </c>
      <c r="O60" s="145">
        <v>99310</v>
      </c>
      <c r="Q60"/>
      <c r="S60"/>
      <c r="U60"/>
      <c r="W60"/>
    </row>
    <row r="61" spans="1:23" x14ac:dyDescent="0.25">
      <c r="A61" s="93" t="s">
        <v>90</v>
      </c>
      <c r="B61" s="94">
        <v>110</v>
      </c>
      <c r="C61" s="94" t="s">
        <v>119</v>
      </c>
      <c r="D61" s="94"/>
      <c r="E61" s="94"/>
      <c r="F61" s="95" t="s">
        <v>79</v>
      </c>
      <c r="G61" s="148" t="s">
        <v>94</v>
      </c>
      <c r="I61" t="str">
        <f t="shared" si="0"/>
        <v>08110H003415 min3.6</v>
      </c>
      <c r="K61"/>
      <c r="M61" s="20">
        <v>808</v>
      </c>
      <c r="O61" s="145">
        <v>99341</v>
      </c>
      <c r="Q61"/>
      <c r="S61"/>
      <c r="U61"/>
      <c r="W61"/>
    </row>
    <row r="62" spans="1:23" x14ac:dyDescent="0.25">
      <c r="A62" s="149" t="s">
        <v>90</v>
      </c>
      <c r="B62" s="145">
        <v>110</v>
      </c>
      <c r="C62" s="145" t="s">
        <v>124</v>
      </c>
      <c r="D62" s="145"/>
      <c r="E62" s="145" t="s">
        <v>82</v>
      </c>
      <c r="F62" s="150" t="s">
        <v>79</v>
      </c>
      <c r="G62" s="148" t="s">
        <v>94</v>
      </c>
      <c r="I62" t="str">
        <f t="shared" si="0"/>
        <v>08110H2010HK15 min3.6</v>
      </c>
      <c r="K62"/>
      <c r="M62" s="20">
        <v>809</v>
      </c>
      <c r="O62" s="145">
        <v>99342</v>
      </c>
      <c r="Q62"/>
      <c r="S62"/>
      <c r="U62"/>
      <c r="W62"/>
    </row>
    <row r="63" spans="1:23" x14ac:dyDescent="0.25">
      <c r="A63" s="112" t="s">
        <v>90</v>
      </c>
      <c r="B63" s="145">
        <v>110</v>
      </c>
      <c r="C63" s="113" t="s">
        <v>196</v>
      </c>
      <c r="D63" s="113"/>
      <c r="E63" s="113"/>
      <c r="F63" s="150" t="s">
        <v>143</v>
      </c>
      <c r="G63" s="115" t="s">
        <v>94</v>
      </c>
      <c r="I63" t="str">
        <f t="shared" si="0"/>
        <v>08110H2013per diem3.6</v>
      </c>
      <c r="K63"/>
      <c r="M63" s="20">
        <v>810</v>
      </c>
      <c r="O63" s="145">
        <v>99343</v>
      </c>
      <c r="Q63"/>
      <c r="S63"/>
      <c r="U63"/>
      <c r="W63"/>
    </row>
    <row r="64" spans="1:23" x14ac:dyDescent="0.25">
      <c r="A64" s="98" t="s">
        <v>90</v>
      </c>
      <c r="B64" s="99">
        <v>800</v>
      </c>
      <c r="C64" s="99" t="s">
        <v>100</v>
      </c>
      <c r="D64" s="99" t="s">
        <v>81</v>
      </c>
      <c r="E64" s="99" t="s">
        <v>101</v>
      </c>
      <c r="F64" s="150" t="s">
        <v>79</v>
      </c>
      <c r="G64" s="148" t="s">
        <v>97</v>
      </c>
      <c r="I64" t="str">
        <f t="shared" si="0"/>
        <v>08800H2014UBHA15 min3.25</v>
      </c>
      <c r="K64"/>
      <c r="O64" s="145" t="s">
        <v>192</v>
      </c>
      <c r="Q64"/>
      <c r="S64"/>
      <c r="U64"/>
      <c r="W64"/>
    </row>
    <row r="65" spans="1:23" x14ac:dyDescent="0.25">
      <c r="A65" s="100" t="s">
        <v>90</v>
      </c>
      <c r="B65" s="99">
        <v>800</v>
      </c>
      <c r="C65" s="99" t="s">
        <v>100</v>
      </c>
      <c r="D65" s="99" t="s">
        <v>81</v>
      </c>
      <c r="E65" s="99"/>
      <c r="F65" s="150" t="s">
        <v>79</v>
      </c>
      <c r="G65" s="148" t="s">
        <v>97</v>
      </c>
      <c r="I65" t="str">
        <f t="shared" si="0"/>
        <v>08800H2014UB15 min3.25</v>
      </c>
      <c r="K65"/>
      <c r="O65" s="94" t="s">
        <v>145</v>
      </c>
      <c r="Q65"/>
      <c r="S65"/>
      <c r="U65"/>
      <c r="W65"/>
    </row>
    <row r="66" spans="1:23" x14ac:dyDescent="0.25">
      <c r="A66" s="98" t="s">
        <v>90</v>
      </c>
      <c r="B66" s="99">
        <v>800</v>
      </c>
      <c r="C66" s="99" t="s">
        <v>103</v>
      </c>
      <c r="D66" s="99" t="s">
        <v>81</v>
      </c>
      <c r="E66" s="99"/>
      <c r="F66" s="150" t="s">
        <v>79</v>
      </c>
      <c r="G66" s="148" t="s">
        <v>97</v>
      </c>
      <c r="I66" t="str">
        <f t="shared" si="0"/>
        <v>08800H2021UB15 min3.25</v>
      </c>
      <c r="K66"/>
      <c r="O66" s="102" t="s">
        <v>156</v>
      </c>
      <c r="Q66"/>
      <c r="S66"/>
      <c r="U66"/>
      <c r="W66"/>
    </row>
    <row r="67" spans="1:23" x14ac:dyDescent="0.25">
      <c r="A67" s="98" t="s">
        <v>90</v>
      </c>
      <c r="B67" s="99">
        <v>801</v>
      </c>
      <c r="C67" s="99" t="s">
        <v>102</v>
      </c>
      <c r="D67" s="99" t="s">
        <v>81</v>
      </c>
      <c r="E67" s="99"/>
      <c r="F67" s="150" t="s">
        <v>79</v>
      </c>
      <c r="G67" s="148" t="s">
        <v>97</v>
      </c>
      <c r="I67" t="str">
        <f t="shared" ref="I67:I130" si="1">A67&amp;B67&amp;C67&amp;D67&amp;E67&amp;F67&amp;G67</f>
        <v>08801H2019UB15 min3.25</v>
      </c>
      <c r="K67"/>
      <c r="O67" s="145" t="s">
        <v>194</v>
      </c>
      <c r="Q67"/>
      <c r="S67"/>
      <c r="U67"/>
      <c r="W67"/>
    </row>
    <row r="68" spans="1:23" x14ac:dyDescent="0.25">
      <c r="A68" s="98" t="s">
        <v>90</v>
      </c>
      <c r="B68" s="99">
        <v>802</v>
      </c>
      <c r="C68" s="99" t="s">
        <v>95</v>
      </c>
      <c r="D68" s="99" t="s">
        <v>96</v>
      </c>
      <c r="E68" s="99"/>
      <c r="F68" s="150" t="s">
        <v>79</v>
      </c>
      <c r="G68" s="148" t="s">
        <v>97</v>
      </c>
      <c r="I68" t="str">
        <f t="shared" si="1"/>
        <v>08802H0032HP15 min3.25</v>
      </c>
      <c r="K68"/>
      <c r="O68" s="94" t="s">
        <v>136</v>
      </c>
      <c r="Q68"/>
      <c r="S68"/>
      <c r="U68"/>
      <c r="W68"/>
    </row>
    <row r="69" spans="1:23" x14ac:dyDescent="0.25">
      <c r="A69" s="98" t="s">
        <v>98</v>
      </c>
      <c r="B69" s="99">
        <v>802</v>
      </c>
      <c r="C69" s="99" t="s">
        <v>95</v>
      </c>
      <c r="D69" s="99"/>
      <c r="E69" s="99" t="s">
        <v>99</v>
      </c>
      <c r="F69" s="150" t="s">
        <v>79</v>
      </c>
      <c r="G69" s="148" t="s">
        <v>97</v>
      </c>
      <c r="I69" t="str">
        <f t="shared" si="1"/>
        <v>08 802H0032HO15 min3.25</v>
      </c>
      <c r="K69"/>
      <c r="O69" s="94" t="s">
        <v>157</v>
      </c>
      <c r="Q69"/>
      <c r="S69"/>
      <c r="U69"/>
      <c r="W69"/>
    </row>
    <row r="70" spans="1:23" x14ac:dyDescent="0.25">
      <c r="A70" s="98" t="s">
        <v>90</v>
      </c>
      <c r="B70" s="99">
        <v>803</v>
      </c>
      <c r="C70" s="99" t="s">
        <v>104</v>
      </c>
      <c r="D70" s="99" t="s">
        <v>81</v>
      </c>
      <c r="E70" s="99"/>
      <c r="F70" s="150" t="s">
        <v>105</v>
      </c>
      <c r="G70" s="148" t="s">
        <v>97</v>
      </c>
      <c r="I70" t="str">
        <f t="shared" si="1"/>
        <v>08803H2012UBper hour3.25</v>
      </c>
      <c r="K70"/>
      <c r="O70" s="99" t="s">
        <v>95</v>
      </c>
      <c r="Q70"/>
      <c r="S70"/>
      <c r="U70"/>
      <c r="W70"/>
    </row>
    <row r="71" spans="1:23" x14ac:dyDescent="0.25">
      <c r="A71" s="98" t="s">
        <v>90</v>
      </c>
      <c r="B71" s="99">
        <v>804</v>
      </c>
      <c r="C71" s="99" t="s">
        <v>100</v>
      </c>
      <c r="D71" s="99" t="s">
        <v>81</v>
      </c>
      <c r="E71" s="99" t="s">
        <v>101</v>
      </c>
      <c r="F71" s="150" t="s">
        <v>79</v>
      </c>
      <c r="G71" s="148" t="s">
        <v>97</v>
      </c>
      <c r="I71" t="str">
        <f t="shared" si="1"/>
        <v>08804H2014UBHA15 min3.25</v>
      </c>
      <c r="K71"/>
      <c r="O71" s="94" t="s">
        <v>119</v>
      </c>
      <c r="Q71"/>
      <c r="S71"/>
      <c r="U71"/>
      <c r="W71"/>
    </row>
    <row r="72" spans="1:23" x14ac:dyDescent="0.25">
      <c r="A72" s="100" t="s">
        <v>90</v>
      </c>
      <c r="B72" s="99">
        <v>804</v>
      </c>
      <c r="C72" s="99" t="s">
        <v>100</v>
      </c>
      <c r="D72" s="99" t="s">
        <v>81</v>
      </c>
      <c r="E72" s="99"/>
      <c r="F72" s="150" t="s">
        <v>79</v>
      </c>
      <c r="G72" s="148" t="s">
        <v>97</v>
      </c>
      <c r="I72" t="str">
        <f t="shared" si="1"/>
        <v>08804H2014UB15 min3.25</v>
      </c>
      <c r="K72"/>
      <c r="O72" s="145" t="s">
        <v>149</v>
      </c>
      <c r="Q72"/>
      <c r="S72"/>
      <c r="U72"/>
      <c r="W72"/>
    </row>
    <row r="73" spans="1:23" x14ac:dyDescent="0.25">
      <c r="A73" s="98" t="s">
        <v>90</v>
      </c>
      <c r="B73" s="99">
        <v>804</v>
      </c>
      <c r="C73" s="99" t="s">
        <v>103</v>
      </c>
      <c r="D73" s="99" t="s">
        <v>81</v>
      </c>
      <c r="E73" s="99"/>
      <c r="F73" s="150" t="s">
        <v>79</v>
      </c>
      <c r="G73" s="148" t="s">
        <v>97</v>
      </c>
      <c r="I73" t="str">
        <f t="shared" si="1"/>
        <v>08804H2021UB15 min3.25</v>
      </c>
      <c r="K73"/>
      <c r="O73" s="94" t="s">
        <v>158</v>
      </c>
      <c r="Q73"/>
      <c r="S73"/>
      <c r="U73"/>
      <c r="W73"/>
    </row>
    <row r="74" spans="1:23" x14ac:dyDescent="0.25">
      <c r="A74" s="98" t="s">
        <v>90</v>
      </c>
      <c r="B74" s="99">
        <v>805</v>
      </c>
      <c r="C74" s="99" t="s">
        <v>102</v>
      </c>
      <c r="D74" s="99" t="s">
        <v>81</v>
      </c>
      <c r="E74" s="99"/>
      <c r="F74" s="150" t="s">
        <v>79</v>
      </c>
      <c r="G74" s="148" t="s">
        <v>97</v>
      </c>
      <c r="I74" t="str">
        <f t="shared" si="1"/>
        <v>08805H2019UB15 min3.25</v>
      </c>
      <c r="K74"/>
      <c r="O74" s="94" t="s">
        <v>160</v>
      </c>
      <c r="Q74"/>
      <c r="S74"/>
      <c r="U74"/>
      <c r="W74"/>
    </row>
    <row r="75" spans="1:23" x14ac:dyDescent="0.25">
      <c r="A75" s="98" t="s">
        <v>90</v>
      </c>
      <c r="B75" s="99">
        <v>806</v>
      </c>
      <c r="C75" s="99" t="s">
        <v>95</v>
      </c>
      <c r="D75" s="99" t="s">
        <v>96</v>
      </c>
      <c r="E75" s="99"/>
      <c r="F75" s="150" t="s">
        <v>79</v>
      </c>
      <c r="G75" s="148" t="s">
        <v>97</v>
      </c>
      <c r="I75" t="str">
        <f t="shared" si="1"/>
        <v>08806H0032HP15 min3.25</v>
      </c>
      <c r="K75"/>
      <c r="O75" s="145" t="s">
        <v>86</v>
      </c>
      <c r="Q75"/>
      <c r="S75"/>
      <c r="U75"/>
      <c r="W75"/>
    </row>
    <row r="76" spans="1:23" x14ac:dyDescent="0.25">
      <c r="A76" s="98" t="s">
        <v>98</v>
      </c>
      <c r="B76" s="99">
        <v>806</v>
      </c>
      <c r="C76" s="99" t="s">
        <v>95</v>
      </c>
      <c r="D76" s="99"/>
      <c r="E76" s="99" t="s">
        <v>99</v>
      </c>
      <c r="F76" s="150" t="s">
        <v>79</v>
      </c>
      <c r="G76" s="148" t="s">
        <v>97</v>
      </c>
      <c r="I76" t="str">
        <f t="shared" si="1"/>
        <v>08 806H0032HO15 min3.25</v>
      </c>
      <c r="K76"/>
      <c r="O76" s="94" t="s">
        <v>161</v>
      </c>
      <c r="Q76"/>
      <c r="S76"/>
      <c r="U76"/>
      <c r="W76"/>
    </row>
    <row r="77" spans="1:23" x14ac:dyDescent="0.25">
      <c r="A77" s="98" t="s">
        <v>90</v>
      </c>
      <c r="B77" s="99">
        <v>807</v>
      </c>
      <c r="C77" s="99" t="s">
        <v>104</v>
      </c>
      <c r="D77" s="99" t="s">
        <v>81</v>
      </c>
      <c r="E77" s="99"/>
      <c r="F77" s="150" t="s">
        <v>105</v>
      </c>
      <c r="G77" s="148" t="s">
        <v>97</v>
      </c>
      <c r="I77" t="str">
        <f t="shared" si="1"/>
        <v>08807H2012UBper hour3.25</v>
      </c>
      <c r="K77"/>
      <c r="O77" s="119" t="s">
        <v>220</v>
      </c>
      <c r="Q77"/>
      <c r="S77"/>
      <c r="U77"/>
      <c r="W77"/>
    </row>
    <row r="78" spans="1:23" x14ac:dyDescent="0.25">
      <c r="A78" s="149" t="s">
        <v>90</v>
      </c>
      <c r="B78" s="145">
        <v>808</v>
      </c>
      <c r="C78" s="145" t="s">
        <v>100</v>
      </c>
      <c r="D78" s="145" t="s">
        <v>81</v>
      </c>
      <c r="E78" s="145" t="s">
        <v>101</v>
      </c>
      <c r="F78" s="150" t="s">
        <v>79</v>
      </c>
      <c r="G78" s="148" t="s">
        <v>97</v>
      </c>
      <c r="I78" t="str">
        <f t="shared" si="1"/>
        <v>08808H2014UBHA15 min3.25</v>
      </c>
      <c r="K78"/>
      <c r="O78" s="137" t="s">
        <v>212</v>
      </c>
      <c r="Q78"/>
      <c r="S78"/>
      <c r="U78"/>
      <c r="W78"/>
    </row>
    <row r="79" spans="1:23" x14ac:dyDescent="0.25">
      <c r="A79" s="149" t="s">
        <v>90</v>
      </c>
      <c r="B79" s="145">
        <v>808</v>
      </c>
      <c r="C79" s="145" t="s">
        <v>100</v>
      </c>
      <c r="D79" s="145" t="s">
        <v>81</v>
      </c>
      <c r="E79" s="145"/>
      <c r="F79" s="150" t="s">
        <v>79</v>
      </c>
      <c r="G79" s="148" t="s">
        <v>97</v>
      </c>
      <c r="I79" t="str">
        <f t="shared" si="1"/>
        <v>08808H2014UB15 min3.25</v>
      </c>
      <c r="K79"/>
      <c r="O79" s="116" t="s">
        <v>163</v>
      </c>
      <c r="Q79"/>
      <c r="S79"/>
      <c r="U79"/>
      <c r="W79"/>
    </row>
    <row r="80" spans="1:23" x14ac:dyDescent="0.25">
      <c r="A80" s="93" t="s">
        <v>90</v>
      </c>
      <c r="B80" s="94">
        <v>808</v>
      </c>
      <c r="C80" s="94" t="s">
        <v>103</v>
      </c>
      <c r="D80" s="145" t="s">
        <v>81</v>
      </c>
      <c r="E80" s="94"/>
      <c r="F80" s="95" t="s">
        <v>79</v>
      </c>
      <c r="G80" s="96" t="s">
        <v>97</v>
      </c>
      <c r="I80" t="str">
        <f t="shared" si="1"/>
        <v>08808H2021UB15 min3.25</v>
      </c>
      <c r="K80"/>
      <c r="O80" s="145" t="s">
        <v>124</v>
      </c>
      <c r="Q80"/>
      <c r="S80"/>
      <c r="U80"/>
      <c r="W80"/>
    </row>
    <row r="81" spans="1:23" x14ac:dyDescent="0.25">
      <c r="A81" s="93" t="s">
        <v>90</v>
      </c>
      <c r="B81" s="94">
        <v>809</v>
      </c>
      <c r="C81" s="94" t="s">
        <v>102</v>
      </c>
      <c r="D81" s="94" t="s">
        <v>81</v>
      </c>
      <c r="E81" s="94"/>
      <c r="F81" s="95" t="s">
        <v>79</v>
      </c>
      <c r="G81" s="96" t="s">
        <v>97</v>
      </c>
      <c r="I81" t="str">
        <f t="shared" si="1"/>
        <v>08809H2019UB15 min3.25</v>
      </c>
      <c r="K81"/>
      <c r="O81" s="94" t="s">
        <v>138</v>
      </c>
      <c r="Q81"/>
      <c r="S81"/>
      <c r="U81"/>
      <c r="W81"/>
    </row>
    <row r="82" spans="1:23" x14ac:dyDescent="0.25">
      <c r="A82" s="93" t="s">
        <v>90</v>
      </c>
      <c r="B82" s="94">
        <v>810</v>
      </c>
      <c r="C82" s="94" t="s">
        <v>95</v>
      </c>
      <c r="D82" s="94" t="s">
        <v>96</v>
      </c>
      <c r="E82" s="94"/>
      <c r="F82" s="95" t="s">
        <v>79</v>
      </c>
      <c r="G82" s="96" t="s">
        <v>97</v>
      </c>
      <c r="I82" t="str">
        <f t="shared" si="1"/>
        <v>08810H0032HP15 min3.25</v>
      </c>
      <c r="K82"/>
      <c r="O82" s="99" t="s">
        <v>104</v>
      </c>
      <c r="Q82"/>
      <c r="S82"/>
      <c r="U82"/>
      <c r="W82"/>
    </row>
    <row r="83" spans="1:23" x14ac:dyDescent="0.25">
      <c r="A83" s="93" t="s">
        <v>98</v>
      </c>
      <c r="B83" s="94">
        <v>810</v>
      </c>
      <c r="C83" s="94" t="s">
        <v>95</v>
      </c>
      <c r="D83" s="94"/>
      <c r="E83" s="94" t="s">
        <v>99</v>
      </c>
      <c r="F83" s="95" t="s">
        <v>79</v>
      </c>
      <c r="G83" s="96" t="s">
        <v>97</v>
      </c>
      <c r="I83" t="str">
        <f t="shared" si="1"/>
        <v>08 810H0032HO15 min3.25</v>
      </c>
      <c r="K83"/>
      <c r="O83" s="113" t="s">
        <v>196</v>
      </c>
      <c r="Q83"/>
      <c r="S83"/>
      <c r="U83"/>
      <c r="W83"/>
    </row>
    <row r="84" spans="1:23" x14ac:dyDescent="0.25">
      <c r="A84" s="149" t="s">
        <v>125</v>
      </c>
      <c r="B84" s="145">
        <v>548</v>
      </c>
      <c r="C84" s="145" t="s">
        <v>100</v>
      </c>
      <c r="D84" s="145" t="s">
        <v>81</v>
      </c>
      <c r="E84" s="145" t="s">
        <v>101</v>
      </c>
      <c r="F84" s="150" t="s">
        <v>79</v>
      </c>
      <c r="G84" s="148" t="s">
        <v>97</v>
      </c>
      <c r="I84" t="str">
        <f t="shared" si="1"/>
        <v>09548H2014UBHA15 min3.25</v>
      </c>
      <c r="K84"/>
      <c r="O84" s="99" t="s">
        <v>100</v>
      </c>
      <c r="Q84"/>
      <c r="S84"/>
      <c r="U84"/>
      <c r="W84"/>
    </row>
    <row r="85" spans="1:23" x14ac:dyDescent="0.25">
      <c r="A85" s="149" t="s">
        <v>125</v>
      </c>
      <c r="B85" s="145" t="s">
        <v>126</v>
      </c>
      <c r="C85" s="145" t="s">
        <v>100</v>
      </c>
      <c r="D85" s="145" t="s">
        <v>81</v>
      </c>
      <c r="E85" s="145"/>
      <c r="F85" s="150" t="s">
        <v>79</v>
      </c>
      <c r="G85" s="148" t="s">
        <v>97</v>
      </c>
      <c r="I85" t="str">
        <f t="shared" si="1"/>
        <v>09548H2014UB15 min3.25</v>
      </c>
      <c r="K85"/>
      <c r="O85" s="116" t="s">
        <v>204</v>
      </c>
      <c r="Q85"/>
      <c r="S85"/>
      <c r="U85"/>
      <c r="W85"/>
    </row>
    <row r="86" spans="1:23" x14ac:dyDescent="0.25">
      <c r="A86" s="149" t="s">
        <v>125</v>
      </c>
      <c r="B86" s="145">
        <v>548</v>
      </c>
      <c r="C86" s="145" t="s">
        <v>103</v>
      </c>
      <c r="D86" s="145" t="s">
        <v>81</v>
      </c>
      <c r="E86" s="145"/>
      <c r="F86" s="150" t="s">
        <v>79</v>
      </c>
      <c r="G86" s="148" t="s">
        <v>97</v>
      </c>
      <c r="I86" t="str">
        <f t="shared" si="1"/>
        <v>09548H2021UB15 min3.25</v>
      </c>
      <c r="K86"/>
      <c r="O86" s="116" t="s">
        <v>205</v>
      </c>
      <c r="Q86"/>
      <c r="S86"/>
      <c r="U86"/>
      <c r="W86"/>
    </row>
    <row r="87" spans="1:23" x14ac:dyDescent="0.25">
      <c r="A87" s="149" t="s">
        <v>125</v>
      </c>
      <c r="B87" s="145">
        <v>549</v>
      </c>
      <c r="C87" s="145" t="s">
        <v>102</v>
      </c>
      <c r="D87" s="145" t="s">
        <v>81</v>
      </c>
      <c r="E87" s="145"/>
      <c r="F87" s="150" t="s">
        <v>79</v>
      </c>
      <c r="G87" s="148" t="s">
        <v>97</v>
      </c>
      <c r="I87" t="str">
        <f t="shared" si="1"/>
        <v>09549H2019UB15 min3.25</v>
      </c>
      <c r="K87"/>
      <c r="O87" s="116" t="s">
        <v>225</v>
      </c>
      <c r="Q87"/>
      <c r="S87"/>
      <c r="U87"/>
      <c r="W87"/>
    </row>
    <row r="88" spans="1:23" x14ac:dyDescent="0.25">
      <c r="A88" s="149" t="s">
        <v>125</v>
      </c>
      <c r="B88" s="145">
        <v>559</v>
      </c>
      <c r="C88" s="145" t="s">
        <v>95</v>
      </c>
      <c r="D88" s="145" t="s">
        <v>96</v>
      </c>
      <c r="E88" s="145"/>
      <c r="F88" s="150" t="s">
        <v>79</v>
      </c>
      <c r="G88" s="148" t="s">
        <v>97</v>
      </c>
      <c r="I88" t="str">
        <f t="shared" si="1"/>
        <v>09559H0032HP15 min3.25</v>
      </c>
      <c r="K88"/>
      <c r="O88" s="99" t="s">
        <v>102</v>
      </c>
      <c r="Q88"/>
      <c r="S88"/>
      <c r="U88"/>
      <c r="W88"/>
    </row>
    <row r="89" spans="1:23" x14ac:dyDescent="0.25">
      <c r="A89" s="149" t="s">
        <v>125</v>
      </c>
      <c r="B89" s="145">
        <v>559</v>
      </c>
      <c r="C89" s="145" t="s">
        <v>95</v>
      </c>
      <c r="D89" s="145"/>
      <c r="E89" s="145" t="s">
        <v>99</v>
      </c>
      <c r="F89" s="150" t="s">
        <v>79</v>
      </c>
      <c r="G89" s="148" t="s">
        <v>97</v>
      </c>
      <c r="I89" t="str">
        <f t="shared" si="1"/>
        <v>09559H0032HO15 min3.25</v>
      </c>
      <c r="K89"/>
      <c r="O89" s="99" t="s">
        <v>103</v>
      </c>
      <c r="Q89"/>
      <c r="S89"/>
      <c r="U89"/>
      <c r="W89"/>
    </row>
    <row r="90" spans="1:23" x14ac:dyDescent="0.25">
      <c r="A90" s="106" t="s">
        <v>135</v>
      </c>
      <c r="B90" s="107" t="s">
        <v>85</v>
      </c>
      <c r="C90" s="108" t="s">
        <v>86</v>
      </c>
      <c r="D90" s="108"/>
      <c r="E90" s="108" t="s">
        <v>89</v>
      </c>
      <c r="F90" s="109" t="s">
        <v>79</v>
      </c>
      <c r="G90" s="148" t="s">
        <v>87</v>
      </c>
      <c r="I90" t="str">
        <f t="shared" si="1"/>
        <v>11076H0038GT15 min3.27</v>
      </c>
      <c r="K90"/>
      <c r="O90" s="116" t="s">
        <v>199</v>
      </c>
      <c r="Q90"/>
      <c r="S90"/>
      <c r="U90"/>
      <c r="W90"/>
    </row>
    <row r="91" spans="1:23" x14ac:dyDescent="0.25">
      <c r="A91" s="106" t="s">
        <v>135</v>
      </c>
      <c r="B91" s="107" t="s">
        <v>85</v>
      </c>
      <c r="C91" s="108" t="s">
        <v>86</v>
      </c>
      <c r="D91" s="108"/>
      <c r="E91" s="108"/>
      <c r="F91" s="109" t="s">
        <v>79</v>
      </c>
      <c r="G91" s="148" t="s">
        <v>87</v>
      </c>
      <c r="I91" t="str">
        <f t="shared" si="1"/>
        <v>11076H003815 min3.27</v>
      </c>
      <c r="K91"/>
      <c r="O91" s="94" t="s">
        <v>165</v>
      </c>
      <c r="Q91"/>
      <c r="S91"/>
      <c r="U91"/>
      <c r="W91"/>
    </row>
    <row r="92" spans="1:23" x14ac:dyDescent="0.25">
      <c r="A92" s="93" t="s">
        <v>135</v>
      </c>
      <c r="B92" s="94">
        <v>110</v>
      </c>
      <c r="C92" s="102" t="s">
        <v>156</v>
      </c>
      <c r="D92" s="102"/>
      <c r="E92" s="110" t="s">
        <v>92</v>
      </c>
      <c r="F92" s="111" t="s">
        <v>143</v>
      </c>
      <c r="G92" s="96" t="s">
        <v>155</v>
      </c>
      <c r="I92" t="str">
        <f t="shared" si="1"/>
        <v>11110H0018HEper diem3.06</v>
      </c>
      <c r="K92"/>
      <c r="O92" s="116" t="s">
        <v>222</v>
      </c>
      <c r="Q92"/>
      <c r="S92"/>
      <c r="U92"/>
      <c r="W92"/>
    </row>
    <row r="93" spans="1:23" x14ac:dyDescent="0.25">
      <c r="A93" s="93" t="s">
        <v>135</v>
      </c>
      <c r="B93" s="94">
        <v>110</v>
      </c>
      <c r="C93" s="94" t="s">
        <v>157</v>
      </c>
      <c r="D93" s="94"/>
      <c r="E93" s="94"/>
      <c r="F93" s="95" t="s">
        <v>79</v>
      </c>
      <c r="G93" s="96" t="s">
        <v>155</v>
      </c>
      <c r="I93" t="str">
        <f t="shared" si="1"/>
        <v>11110H003115 min3.06</v>
      </c>
      <c r="K93"/>
      <c r="O93" s="94" t="s">
        <v>129</v>
      </c>
      <c r="Q93"/>
      <c r="S93"/>
      <c r="U93"/>
      <c r="W93"/>
    </row>
    <row r="94" spans="1:23" ht="48" x14ac:dyDescent="0.25">
      <c r="A94" s="93" t="s">
        <v>135</v>
      </c>
      <c r="B94" s="94">
        <v>110</v>
      </c>
      <c r="C94" s="94" t="s">
        <v>160</v>
      </c>
      <c r="D94" s="94"/>
      <c r="E94" s="94"/>
      <c r="F94" s="95" t="s">
        <v>143</v>
      </c>
      <c r="G94" s="96" t="s">
        <v>155</v>
      </c>
      <c r="I94" t="str">
        <f t="shared" si="1"/>
        <v>11110H0037per diem3.06</v>
      </c>
      <c r="K94"/>
      <c r="O94" s="145" t="s">
        <v>134</v>
      </c>
      <c r="Q94"/>
      <c r="S94"/>
      <c r="U94"/>
      <c r="W94"/>
    </row>
    <row r="95" spans="1:23" x14ac:dyDescent="0.25">
      <c r="A95" s="112" t="s">
        <v>135</v>
      </c>
      <c r="B95" s="145">
        <v>110</v>
      </c>
      <c r="C95" s="113" t="s">
        <v>160</v>
      </c>
      <c r="D95" s="113"/>
      <c r="E95" s="113"/>
      <c r="F95" s="150" t="s">
        <v>143</v>
      </c>
      <c r="G95" s="115" t="s">
        <v>94</v>
      </c>
      <c r="I95" t="str">
        <f t="shared" si="1"/>
        <v>11110H0037per diem3.6</v>
      </c>
      <c r="K95"/>
      <c r="O95" s="137" t="s">
        <v>213</v>
      </c>
      <c r="Q95"/>
      <c r="S95"/>
      <c r="U95"/>
      <c r="W95"/>
    </row>
    <row r="96" spans="1:23" x14ac:dyDescent="0.25">
      <c r="A96" s="93" t="s">
        <v>135</v>
      </c>
      <c r="B96" s="94">
        <v>110</v>
      </c>
      <c r="C96" s="94" t="s">
        <v>166</v>
      </c>
      <c r="D96" s="94"/>
      <c r="E96" s="94" t="s">
        <v>92</v>
      </c>
      <c r="F96" s="95" t="s">
        <v>143</v>
      </c>
      <c r="G96" s="148" t="s">
        <v>167</v>
      </c>
      <c r="I96" t="str">
        <f t="shared" si="1"/>
        <v>11110T2048HEper diem3.16</v>
      </c>
      <c r="K96"/>
      <c r="O96" s="116" t="s">
        <v>214</v>
      </c>
      <c r="Q96"/>
      <c r="S96"/>
      <c r="U96"/>
      <c r="W96"/>
    </row>
    <row r="97" spans="1:23" x14ac:dyDescent="0.25">
      <c r="A97" s="93" t="s">
        <v>135</v>
      </c>
      <c r="B97" s="94">
        <v>111</v>
      </c>
      <c r="C97" s="94" t="s">
        <v>161</v>
      </c>
      <c r="D97" s="94"/>
      <c r="E97" s="94" t="s">
        <v>107</v>
      </c>
      <c r="F97" s="95" t="s">
        <v>79</v>
      </c>
      <c r="G97" s="96" t="s">
        <v>162</v>
      </c>
      <c r="I97" t="str">
        <f t="shared" si="1"/>
        <v>11111H0039HB15 min3.23</v>
      </c>
      <c r="K97"/>
      <c r="O97" s="116" t="s">
        <v>215</v>
      </c>
      <c r="Q97"/>
      <c r="S97"/>
      <c r="U97"/>
      <c r="W97"/>
    </row>
    <row r="98" spans="1:23" x14ac:dyDescent="0.25">
      <c r="A98" s="114">
        <v>11</v>
      </c>
      <c r="B98" s="117">
        <v>111</v>
      </c>
      <c r="C98" s="116" t="s">
        <v>161</v>
      </c>
      <c r="D98" s="116"/>
      <c r="E98" s="117" t="s">
        <v>92</v>
      </c>
      <c r="F98" s="121" t="s">
        <v>79</v>
      </c>
      <c r="G98" s="115" t="s">
        <v>162</v>
      </c>
      <c r="I98" t="str">
        <f t="shared" si="1"/>
        <v>11111H0039HE15 min3.23</v>
      </c>
      <c r="K98"/>
      <c r="O98" s="145" t="s">
        <v>141</v>
      </c>
      <c r="Q98"/>
      <c r="S98"/>
      <c r="U98"/>
      <c r="W98"/>
    </row>
    <row r="99" spans="1:23" x14ac:dyDescent="0.25">
      <c r="A99" s="114">
        <v>11</v>
      </c>
      <c r="B99" s="117">
        <v>111</v>
      </c>
      <c r="C99" s="116" t="s">
        <v>161</v>
      </c>
      <c r="D99" s="116"/>
      <c r="E99" s="117"/>
      <c r="F99" s="121" t="s">
        <v>79</v>
      </c>
      <c r="G99" s="115" t="s">
        <v>162</v>
      </c>
      <c r="I99" t="str">
        <f t="shared" si="1"/>
        <v>11111H003915 min3.23</v>
      </c>
      <c r="K99"/>
      <c r="O99" s="145" t="s">
        <v>142</v>
      </c>
      <c r="Q99"/>
      <c r="S99"/>
      <c r="U99"/>
      <c r="W99"/>
    </row>
    <row r="100" spans="1:23" x14ac:dyDescent="0.25">
      <c r="A100" s="93" t="s">
        <v>135</v>
      </c>
      <c r="B100" s="94">
        <v>112</v>
      </c>
      <c r="C100" s="94" t="s">
        <v>145</v>
      </c>
      <c r="D100" s="94"/>
      <c r="E100" s="94" t="s">
        <v>92</v>
      </c>
      <c r="F100" s="95" t="s">
        <v>79</v>
      </c>
      <c r="G100" s="96" t="s">
        <v>155</v>
      </c>
      <c r="I100" t="str">
        <f t="shared" si="1"/>
        <v>11112H0004HE15 min3.06</v>
      </c>
      <c r="K100"/>
      <c r="O100" s="99" t="s">
        <v>91</v>
      </c>
      <c r="Q100"/>
      <c r="S100"/>
      <c r="U100"/>
      <c r="W100"/>
    </row>
    <row r="101" spans="1:23" x14ac:dyDescent="0.25">
      <c r="A101" s="112">
        <v>11</v>
      </c>
      <c r="B101" s="145">
        <v>112</v>
      </c>
      <c r="C101" s="113" t="s">
        <v>145</v>
      </c>
      <c r="D101" s="113"/>
      <c r="E101" s="113" t="s">
        <v>92</v>
      </c>
      <c r="F101" s="150" t="s">
        <v>79</v>
      </c>
      <c r="G101" s="115" t="s">
        <v>94</v>
      </c>
      <c r="I101" t="str">
        <f t="shared" si="1"/>
        <v>11112H0004HE15 min3.6</v>
      </c>
      <c r="K101"/>
      <c r="O101" s="94" t="s">
        <v>148</v>
      </c>
      <c r="Q101"/>
      <c r="S101"/>
      <c r="U101"/>
      <c r="W101"/>
    </row>
    <row r="102" spans="1:23" x14ac:dyDescent="0.25">
      <c r="A102" s="149" t="s">
        <v>135</v>
      </c>
      <c r="B102" s="145">
        <v>113</v>
      </c>
      <c r="C102" s="145">
        <v>96101</v>
      </c>
      <c r="D102" s="145" t="s">
        <v>186</v>
      </c>
      <c r="E102" s="145"/>
      <c r="F102" s="95" t="s">
        <v>115</v>
      </c>
      <c r="G102" s="148" t="s">
        <v>97</v>
      </c>
      <c r="I102" t="str">
        <f t="shared" si="1"/>
        <v>1111396101AHper occurrence3.25</v>
      </c>
      <c r="K102"/>
      <c r="O102" s="145" t="s">
        <v>77</v>
      </c>
      <c r="Q102"/>
      <c r="S102"/>
      <c r="U102"/>
      <c r="W102"/>
    </row>
    <row r="103" spans="1:23" x14ac:dyDescent="0.25">
      <c r="A103" s="149" t="s">
        <v>135</v>
      </c>
      <c r="B103" s="145">
        <v>113</v>
      </c>
      <c r="C103" s="145">
        <v>96101</v>
      </c>
      <c r="D103" s="145" t="s">
        <v>84</v>
      </c>
      <c r="E103" s="145"/>
      <c r="F103" s="95" t="s">
        <v>115</v>
      </c>
      <c r="G103" s="148" t="s">
        <v>97</v>
      </c>
      <c r="I103" t="str">
        <f t="shared" si="1"/>
        <v>1111396101TFper occurrence3.25</v>
      </c>
      <c r="K103"/>
      <c r="O103" s="119" t="s">
        <v>209</v>
      </c>
      <c r="Q103"/>
      <c r="S103"/>
      <c r="U103"/>
      <c r="W103"/>
    </row>
    <row r="104" spans="1:23" x14ac:dyDescent="0.25">
      <c r="A104" s="149" t="s">
        <v>135</v>
      </c>
      <c r="B104" s="145">
        <v>113</v>
      </c>
      <c r="C104" s="145">
        <v>96101</v>
      </c>
      <c r="D104" s="145" t="s">
        <v>116</v>
      </c>
      <c r="E104" s="145"/>
      <c r="F104" s="95" t="s">
        <v>115</v>
      </c>
      <c r="G104" s="148" t="s">
        <v>97</v>
      </c>
      <c r="I104" t="str">
        <f t="shared" si="1"/>
        <v>1111396101TGper occurrence3.25</v>
      </c>
      <c r="K104"/>
      <c r="O104" s="94" t="s">
        <v>166</v>
      </c>
      <c r="Q104"/>
      <c r="S104"/>
      <c r="U104"/>
      <c r="W104"/>
    </row>
    <row r="105" spans="1:23" x14ac:dyDescent="0.25">
      <c r="A105" s="149" t="s">
        <v>135</v>
      </c>
      <c r="B105" s="145">
        <v>113</v>
      </c>
      <c r="C105" s="145">
        <v>96101</v>
      </c>
      <c r="D105" s="145" t="s">
        <v>140</v>
      </c>
      <c r="E105" s="145" t="s">
        <v>101</v>
      </c>
      <c r="F105" s="95" t="s">
        <v>105</v>
      </c>
      <c r="G105" s="148" t="s">
        <v>97</v>
      </c>
      <c r="I105" t="str">
        <f t="shared" si="1"/>
        <v>1111396101U7HAper hour3.25</v>
      </c>
      <c r="K105"/>
      <c r="O105"/>
      <c r="Q105"/>
      <c r="S105"/>
      <c r="U105"/>
      <c r="W105"/>
    </row>
    <row r="106" spans="1:23" x14ac:dyDescent="0.25">
      <c r="A106" s="149" t="s">
        <v>135</v>
      </c>
      <c r="B106" s="145">
        <v>113</v>
      </c>
      <c r="C106" s="145">
        <v>96101</v>
      </c>
      <c r="D106" s="145" t="s">
        <v>140</v>
      </c>
      <c r="E106" s="145" t="s">
        <v>188</v>
      </c>
      <c r="F106" s="95" t="s">
        <v>105</v>
      </c>
      <c r="G106" s="148" t="s">
        <v>97</v>
      </c>
      <c r="I106" t="str">
        <f t="shared" si="1"/>
        <v>1111396101U7TJper hour3.25</v>
      </c>
      <c r="K106"/>
      <c r="O106"/>
      <c r="Q106"/>
      <c r="S106"/>
      <c r="U106"/>
      <c r="W106"/>
    </row>
    <row r="107" spans="1:23" x14ac:dyDescent="0.25">
      <c r="A107" s="149" t="s">
        <v>135</v>
      </c>
      <c r="B107" s="145">
        <v>113</v>
      </c>
      <c r="C107" s="145">
        <v>96101</v>
      </c>
      <c r="D107" s="145" t="s">
        <v>140</v>
      </c>
      <c r="E107" s="145"/>
      <c r="F107" s="95" t="s">
        <v>105</v>
      </c>
      <c r="G107" s="148" t="s">
        <v>97</v>
      </c>
      <c r="I107" t="str">
        <f t="shared" si="1"/>
        <v>1111396101U7per hour3.25</v>
      </c>
      <c r="K107"/>
      <c r="O107"/>
      <c r="Q107"/>
      <c r="S107"/>
      <c r="U107"/>
      <c r="W107"/>
    </row>
    <row r="108" spans="1:23" x14ac:dyDescent="0.25">
      <c r="A108" s="98" t="s">
        <v>135</v>
      </c>
      <c r="B108" s="99">
        <v>113</v>
      </c>
      <c r="C108" s="99">
        <v>96101</v>
      </c>
      <c r="D108" s="99"/>
      <c r="E108" s="99"/>
      <c r="F108" s="95" t="s">
        <v>115</v>
      </c>
      <c r="G108" s="148" t="s">
        <v>97</v>
      </c>
      <c r="I108" t="str">
        <f t="shared" si="1"/>
        <v>1111396101per occurrence3.25</v>
      </c>
      <c r="K108"/>
      <c r="O108"/>
      <c r="Q108"/>
      <c r="S108"/>
      <c r="U108"/>
      <c r="W108"/>
    </row>
    <row r="109" spans="1:23" x14ac:dyDescent="0.25">
      <c r="A109" s="149" t="s">
        <v>135</v>
      </c>
      <c r="B109" s="145">
        <v>113</v>
      </c>
      <c r="C109" s="145">
        <v>96116</v>
      </c>
      <c r="D109" s="145"/>
      <c r="E109" s="145"/>
      <c r="F109" s="95" t="s">
        <v>105</v>
      </c>
      <c r="G109" s="148" t="s">
        <v>97</v>
      </c>
      <c r="I109" t="str">
        <f t="shared" si="1"/>
        <v>1111396116per hour3.25</v>
      </c>
      <c r="K109"/>
      <c r="O109"/>
      <c r="Q109"/>
      <c r="S109"/>
      <c r="U109"/>
      <c r="W109"/>
    </row>
    <row r="110" spans="1:23" x14ac:dyDescent="0.25">
      <c r="A110" s="149" t="s">
        <v>135</v>
      </c>
      <c r="B110" s="145">
        <v>113</v>
      </c>
      <c r="C110" s="145">
        <v>96118</v>
      </c>
      <c r="D110" s="145" t="s">
        <v>81</v>
      </c>
      <c r="E110" s="145"/>
      <c r="F110" s="95" t="s">
        <v>105</v>
      </c>
      <c r="G110" s="148" t="s">
        <v>97</v>
      </c>
      <c r="I110" t="str">
        <f t="shared" si="1"/>
        <v>1111396118UBper hour3.25</v>
      </c>
      <c r="K110"/>
      <c r="O110"/>
      <c r="Q110"/>
      <c r="S110"/>
      <c r="U110"/>
      <c r="W110"/>
    </row>
    <row r="111" spans="1:23" x14ac:dyDescent="0.25">
      <c r="A111" s="149" t="s">
        <v>135</v>
      </c>
      <c r="B111" s="145">
        <v>113</v>
      </c>
      <c r="C111" s="145">
        <v>96118</v>
      </c>
      <c r="D111" s="145"/>
      <c r="E111" s="145"/>
      <c r="F111" s="95" t="s">
        <v>115</v>
      </c>
      <c r="G111" s="148" t="s">
        <v>97</v>
      </c>
      <c r="I111" t="str">
        <f t="shared" si="1"/>
        <v>1111396118per occurrence3.25</v>
      </c>
      <c r="K111"/>
      <c r="O111"/>
      <c r="Q111"/>
      <c r="S111"/>
      <c r="U111"/>
      <c r="W111"/>
    </row>
    <row r="112" spans="1:23" x14ac:dyDescent="0.25">
      <c r="A112" s="149" t="s">
        <v>135</v>
      </c>
      <c r="B112" s="149" t="s">
        <v>232</v>
      </c>
      <c r="C112" s="149" t="s">
        <v>189</v>
      </c>
      <c r="D112" s="149"/>
      <c r="E112" s="149"/>
      <c r="F112" s="131" t="s">
        <v>110</v>
      </c>
      <c r="G112" s="148" t="s">
        <v>97</v>
      </c>
      <c r="I112" t="str">
        <f t="shared" si="1"/>
        <v>111139079130 min3.25</v>
      </c>
      <c r="K112"/>
      <c r="O112"/>
      <c r="Q112"/>
      <c r="S112"/>
      <c r="U112"/>
      <c r="W112"/>
    </row>
    <row r="113" spans="1:23" x14ac:dyDescent="0.25">
      <c r="A113" s="149" t="s">
        <v>135</v>
      </c>
      <c r="B113" s="145">
        <v>113</v>
      </c>
      <c r="C113" s="145" t="s">
        <v>149</v>
      </c>
      <c r="D113" s="145" t="s">
        <v>140</v>
      </c>
      <c r="E113" s="145" t="s">
        <v>107</v>
      </c>
      <c r="F113" s="150" t="s">
        <v>150</v>
      </c>
      <c r="G113" s="148" t="s">
        <v>151</v>
      </c>
      <c r="I113" t="str">
        <f t="shared" si="1"/>
        <v>11113H0035U7HB1 hour3.08</v>
      </c>
      <c r="K113"/>
      <c r="O113"/>
      <c r="Q113"/>
      <c r="S113"/>
      <c r="U113"/>
      <c r="W113"/>
    </row>
    <row r="114" spans="1:23" x14ac:dyDescent="0.25">
      <c r="A114" s="149" t="s">
        <v>135</v>
      </c>
      <c r="B114" s="145">
        <v>113</v>
      </c>
      <c r="C114" s="145" t="s">
        <v>149</v>
      </c>
      <c r="D114" s="145" t="s">
        <v>140</v>
      </c>
      <c r="E114" s="145" t="s">
        <v>154</v>
      </c>
      <c r="F114" s="150" t="s">
        <v>150</v>
      </c>
      <c r="G114" s="148" t="s">
        <v>151</v>
      </c>
      <c r="I114" t="str">
        <f t="shared" si="1"/>
        <v>11113H0035U7UA1 hour3.08</v>
      </c>
      <c r="K114"/>
      <c r="O114"/>
      <c r="Q114"/>
      <c r="S114"/>
      <c r="U114"/>
      <c r="W114"/>
    </row>
    <row r="115" spans="1:23" x14ac:dyDescent="0.25">
      <c r="A115" s="93" t="s">
        <v>135</v>
      </c>
      <c r="B115" s="94">
        <v>113</v>
      </c>
      <c r="C115" s="94" t="s">
        <v>149</v>
      </c>
      <c r="D115" s="94" t="s">
        <v>81</v>
      </c>
      <c r="E115" s="94" t="s">
        <v>154</v>
      </c>
      <c r="F115" s="95" t="s">
        <v>150</v>
      </c>
      <c r="G115" s="96" t="s">
        <v>151</v>
      </c>
      <c r="I115" t="str">
        <f t="shared" si="1"/>
        <v>11113H0035UBUA1 hour3.08</v>
      </c>
      <c r="K115"/>
      <c r="O115"/>
      <c r="Q115"/>
      <c r="S115"/>
      <c r="U115"/>
      <c r="W115"/>
    </row>
    <row r="116" spans="1:23" x14ac:dyDescent="0.25">
      <c r="A116" s="149" t="s">
        <v>135</v>
      </c>
      <c r="B116" s="145">
        <v>113</v>
      </c>
      <c r="C116" s="145" t="s">
        <v>149</v>
      </c>
      <c r="D116" s="145"/>
      <c r="E116" s="145" t="s">
        <v>152</v>
      </c>
      <c r="F116" s="150" t="s">
        <v>153</v>
      </c>
      <c r="G116" s="148" t="s">
        <v>151</v>
      </c>
      <c r="I116" t="str">
        <f t="shared" si="1"/>
        <v>11113H0035U2I hour3.08</v>
      </c>
      <c r="K116"/>
      <c r="O116"/>
      <c r="Q116"/>
      <c r="S116"/>
      <c r="U116"/>
      <c r="W116"/>
    </row>
    <row r="117" spans="1:23" x14ac:dyDescent="0.25">
      <c r="A117" s="149" t="s">
        <v>135</v>
      </c>
      <c r="B117" s="145">
        <v>113</v>
      </c>
      <c r="C117" s="145" t="s">
        <v>149</v>
      </c>
      <c r="D117" s="145"/>
      <c r="E117" s="145" t="s">
        <v>154</v>
      </c>
      <c r="F117" s="150" t="s">
        <v>153</v>
      </c>
      <c r="G117" s="148" t="s">
        <v>151</v>
      </c>
      <c r="I117" t="str">
        <f t="shared" si="1"/>
        <v>11113H0035UAI hour3.08</v>
      </c>
      <c r="K117"/>
      <c r="O117"/>
      <c r="Q117"/>
      <c r="S117"/>
      <c r="U117"/>
      <c r="W117"/>
    </row>
    <row r="118" spans="1:23" x14ac:dyDescent="0.25">
      <c r="A118" s="93" t="s">
        <v>135</v>
      </c>
      <c r="B118" s="94">
        <v>113</v>
      </c>
      <c r="C118" s="94" t="s">
        <v>124</v>
      </c>
      <c r="D118" s="94"/>
      <c r="E118" s="94" t="s">
        <v>82</v>
      </c>
      <c r="F118" s="95" t="s">
        <v>79</v>
      </c>
      <c r="G118" s="96" t="s">
        <v>151</v>
      </c>
      <c r="I118" t="str">
        <f t="shared" si="1"/>
        <v>11113H2010HK15 min3.08</v>
      </c>
      <c r="K118"/>
      <c r="O118"/>
      <c r="Q118"/>
      <c r="S118"/>
      <c r="U118"/>
      <c r="W118"/>
    </row>
    <row r="119" spans="1:23" x14ac:dyDescent="0.25">
      <c r="A119" s="149" t="s">
        <v>135</v>
      </c>
      <c r="B119" s="145">
        <v>114</v>
      </c>
      <c r="C119" s="145">
        <v>96101</v>
      </c>
      <c r="D119" s="145" t="s">
        <v>186</v>
      </c>
      <c r="E119" s="145"/>
      <c r="F119" s="95" t="s">
        <v>115</v>
      </c>
      <c r="G119" s="148" t="s">
        <v>97</v>
      </c>
      <c r="I119" t="str">
        <f t="shared" si="1"/>
        <v>1111496101AHper occurrence3.25</v>
      </c>
      <c r="K119"/>
      <c r="O119"/>
      <c r="Q119"/>
      <c r="S119"/>
      <c r="U119"/>
      <c r="W119"/>
    </row>
    <row r="120" spans="1:23" x14ac:dyDescent="0.25">
      <c r="A120" s="149" t="s">
        <v>135</v>
      </c>
      <c r="B120" s="145">
        <v>114</v>
      </c>
      <c r="C120" s="145">
        <v>96101</v>
      </c>
      <c r="D120" s="145" t="s">
        <v>84</v>
      </c>
      <c r="E120" s="145"/>
      <c r="F120" s="95" t="s">
        <v>115</v>
      </c>
      <c r="G120" s="148" t="s">
        <v>97</v>
      </c>
      <c r="I120" t="str">
        <f t="shared" si="1"/>
        <v>1111496101TFper occurrence3.25</v>
      </c>
      <c r="K120"/>
      <c r="O120"/>
      <c r="Q120"/>
      <c r="S120"/>
      <c r="U120"/>
      <c r="W120"/>
    </row>
    <row r="121" spans="1:23" x14ac:dyDescent="0.25">
      <c r="A121" s="149" t="s">
        <v>135</v>
      </c>
      <c r="B121" s="145">
        <v>114</v>
      </c>
      <c r="C121" s="145">
        <v>96101</v>
      </c>
      <c r="D121" s="145" t="s">
        <v>116</v>
      </c>
      <c r="E121" s="145"/>
      <c r="F121" s="95" t="s">
        <v>115</v>
      </c>
      <c r="G121" s="148" t="s">
        <v>97</v>
      </c>
      <c r="I121" t="str">
        <f t="shared" si="1"/>
        <v>1111496101TGper occurrence3.25</v>
      </c>
      <c r="K121"/>
      <c r="O121"/>
      <c r="Q121"/>
      <c r="S121"/>
      <c r="U121"/>
      <c r="W121"/>
    </row>
    <row r="122" spans="1:23" x14ac:dyDescent="0.25">
      <c r="A122" s="149" t="s">
        <v>135</v>
      </c>
      <c r="B122" s="145">
        <v>114</v>
      </c>
      <c r="C122" s="145">
        <v>96101</v>
      </c>
      <c r="D122" s="145" t="s">
        <v>140</v>
      </c>
      <c r="E122" s="145" t="s">
        <v>101</v>
      </c>
      <c r="F122" s="95" t="s">
        <v>105</v>
      </c>
      <c r="G122" s="148" t="s">
        <v>97</v>
      </c>
      <c r="I122" t="str">
        <f t="shared" si="1"/>
        <v>1111496101U7HAper hour3.25</v>
      </c>
      <c r="K122"/>
      <c r="O122"/>
      <c r="Q122"/>
      <c r="S122"/>
      <c r="U122"/>
      <c r="W122"/>
    </row>
    <row r="123" spans="1:23" x14ac:dyDescent="0.25">
      <c r="A123" s="149" t="s">
        <v>135</v>
      </c>
      <c r="B123" s="145">
        <v>114</v>
      </c>
      <c r="C123" s="145">
        <v>96101</v>
      </c>
      <c r="D123" s="145" t="s">
        <v>140</v>
      </c>
      <c r="E123" s="145" t="s">
        <v>188</v>
      </c>
      <c r="F123" s="95" t="s">
        <v>105</v>
      </c>
      <c r="G123" s="148" t="s">
        <v>97</v>
      </c>
      <c r="I123" t="str">
        <f t="shared" si="1"/>
        <v>1111496101U7TJper hour3.25</v>
      </c>
      <c r="K123"/>
      <c r="O123"/>
      <c r="Q123"/>
      <c r="S123"/>
      <c r="U123"/>
      <c r="W123"/>
    </row>
    <row r="124" spans="1:23" x14ac:dyDescent="0.25">
      <c r="A124" s="149" t="s">
        <v>135</v>
      </c>
      <c r="B124" s="145">
        <v>114</v>
      </c>
      <c r="C124" s="145">
        <v>96101</v>
      </c>
      <c r="D124" s="145" t="s">
        <v>140</v>
      </c>
      <c r="E124" s="145"/>
      <c r="F124" s="95" t="s">
        <v>105</v>
      </c>
      <c r="G124" s="148" t="s">
        <v>97</v>
      </c>
      <c r="I124" t="str">
        <f t="shared" si="1"/>
        <v>1111496101U7per hour3.25</v>
      </c>
      <c r="K124"/>
      <c r="O124"/>
      <c r="Q124"/>
      <c r="S124"/>
      <c r="U124"/>
      <c r="W124"/>
    </row>
    <row r="125" spans="1:23" x14ac:dyDescent="0.25">
      <c r="A125" s="98" t="s">
        <v>135</v>
      </c>
      <c r="B125" s="99">
        <v>114</v>
      </c>
      <c r="C125" s="99">
        <v>96101</v>
      </c>
      <c r="D125" s="99"/>
      <c r="E125" s="99"/>
      <c r="F125" s="95" t="s">
        <v>115</v>
      </c>
      <c r="G125" s="148" t="s">
        <v>97</v>
      </c>
      <c r="I125" t="str">
        <f t="shared" si="1"/>
        <v>1111496101per occurrence3.25</v>
      </c>
      <c r="K125"/>
      <c r="O125"/>
      <c r="Q125"/>
      <c r="S125"/>
      <c r="U125"/>
      <c r="W125"/>
    </row>
    <row r="126" spans="1:23" x14ac:dyDescent="0.25">
      <c r="A126" s="149" t="s">
        <v>135</v>
      </c>
      <c r="B126" s="145">
        <v>114</v>
      </c>
      <c r="C126" s="145">
        <v>96116</v>
      </c>
      <c r="D126" s="145"/>
      <c r="E126" s="145"/>
      <c r="F126" s="95" t="s">
        <v>105</v>
      </c>
      <c r="G126" s="148" t="s">
        <v>97</v>
      </c>
      <c r="I126" t="str">
        <f t="shared" si="1"/>
        <v>1111496116per hour3.25</v>
      </c>
      <c r="K126"/>
      <c r="O126"/>
      <c r="Q126"/>
      <c r="S126"/>
      <c r="U126"/>
      <c r="W126"/>
    </row>
    <row r="127" spans="1:23" x14ac:dyDescent="0.25">
      <c r="A127" s="149" t="s">
        <v>135</v>
      </c>
      <c r="B127" s="145">
        <v>114</v>
      </c>
      <c r="C127" s="145">
        <v>96118</v>
      </c>
      <c r="D127" s="145" t="s">
        <v>81</v>
      </c>
      <c r="E127" s="145"/>
      <c r="F127" s="95" t="s">
        <v>105</v>
      </c>
      <c r="G127" s="148" t="s">
        <v>97</v>
      </c>
      <c r="I127" t="str">
        <f t="shared" si="1"/>
        <v>1111496118UBper hour3.25</v>
      </c>
      <c r="K127"/>
      <c r="O127"/>
      <c r="Q127"/>
      <c r="S127"/>
      <c r="U127"/>
      <c r="W127"/>
    </row>
    <row r="128" spans="1:23" x14ac:dyDescent="0.25">
      <c r="A128" s="149" t="s">
        <v>135</v>
      </c>
      <c r="B128" s="145">
        <v>114</v>
      </c>
      <c r="C128" s="145">
        <v>96118</v>
      </c>
      <c r="D128" s="145"/>
      <c r="E128" s="145"/>
      <c r="F128" s="95" t="s">
        <v>115</v>
      </c>
      <c r="G128" s="148" t="s">
        <v>97</v>
      </c>
      <c r="I128" t="str">
        <f t="shared" si="1"/>
        <v>1111496118per occurrence3.25</v>
      </c>
      <c r="K128"/>
      <c r="O128"/>
      <c r="Q128"/>
      <c r="S128"/>
      <c r="U128"/>
      <c r="W128"/>
    </row>
    <row r="129" spans="1:23" x14ac:dyDescent="0.25">
      <c r="A129" s="149" t="s">
        <v>135</v>
      </c>
      <c r="B129" s="149" t="s">
        <v>233</v>
      </c>
      <c r="C129" s="149" t="s">
        <v>189</v>
      </c>
      <c r="D129" s="149"/>
      <c r="E129" s="149"/>
      <c r="F129" s="131" t="s">
        <v>110</v>
      </c>
      <c r="G129" s="148" t="s">
        <v>97</v>
      </c>
      <c r="I129" t="str">
        <f t="shared" si="1"/>
        <v>111149079130 min3.25</v>
      </c>
      <c r="K129"/>
      <c r="O129"/>
      <c r="Q129"/>
      <c r="S129"/>
      <c r="U129"/>
      <c r="W129"/>
    </row>
    <row r="130" spans="1:23" x14ac:dyDescent="0.25">
      <c r="A130" s="93" t="s">
        <v>135</v>
      </c>
      <c r="B130" s="94">
        <v>114</v>
      </c>
      <c r="C130" s="94" t="s">
        <v>149</v>
      </c>
      <c r="D130" s="145" t="s">
        <v>140</v>
      </c>
      <c r="E130" s="94" t="s">
        <v>152</v>
      </c>
      <c r="F130" s="95" t="s">
        <v>150</v>
      </c>
      <c r="G130" s="96" t="s">
        <v>151</v>
      </c>
      <c r="I130" t="str">
        <f t="shared" si="1"/>
        <v>11114H0035U7U21 hour3.08</v>
      </c>
      <c r="K130"/>
      <c r="O130"/>
      <c r="Q130"/>
      <c r="S130"/>
      <c r="U130"/>
      <c r="W130"/>
    </row>
    <row r="131" spans="1:23" x14ac:dyDescent="0.25">
      <c r="A131" s="93" t="s">
        <v>135</v>
      </c>
      <c r="B131" s="94">
        <v>114</v>
      </c>
      <c r="C131" s="94" t="s">
        <v>149</v>
      </c>
      <c r="D131" s="145" t="s">
        <v>140</v>
      </c>
      <c r="E131" s="94"/>
      <c r="F131" s="95" t="s">
        <v>150</v>
      </c>
      <c r="G131" s="96" t="s">
        <v>151</v>
      </c>
      <c r="I131" t="str">
        <f t="shared" ref="I131:I194" si="2">A131&amp;B131&amp;C131&amp;D131&amp;E131&amp;F131&amp;G131</f>
        <v>11114H0035U71 hour3.08</v>
      </c>
      <c r="K131"/>
      <c r="O131"/>
      <c r="Q131"/>
      <c r="S131"/>
      <c r="U131"/>
      <c r="W131"/>
    </row>
    <row r="132" spans="1:23" x14ac:dyDescent="0.25">
      <c r="A132" s="93" t="s">
        <v>135</v>
      </c>
      <c r="B132" s="94">
        <v>114</v>
      </c>
      <c r="C132" s="94" t="s">
        <v>149</v>
      </c>
      <c r="D132" s="145" t="s">
        <v>81</v>
      </c>
      <c r="E132" s="94" t="s">
        <v>101</v>
      </c>
      <c r="F132" s="95" t="s">
        <v>150</v>
      </c>
      <c r="G132" s="96" t="s">
        <v>151</v>
      </c>
      <c r="I132" t="str">
        <f t="shared" si="2"/>
        <v>11114H0035UBHA1 hour3.08</v>
      </c>
      <c r="K132"/>
      <c r="O132"/>
      <c r="Q132"/>
      <c r="S132"/>
      <c r="U132"/>
      <c r="W132"/>
    </row>
    <row r="133" spans="1:23" x14ac:dyDescent="0.25">
      <c r="A133" s="93" t="s">
        <v>135</v>
      </c>
      <c r="B133" s="94">
        <v>114</v>
      </c>
      <c r="C133" s="94" t="s">
        <v>124</v>
      </c>
      <c r="D133" s="94"/>
      <c r="E133" s="94" t="s">
        <v>82</v>
      </c>
      <c r="F133" s="95" t="s">
        <v>79</v>
      </c>
      <c r="G133" s="96" t="s">
        <v>151</v>
      </c>
      <c r="I133" t="str">
        <f t="shared" si="2"/>
        <v>11114H2010HK15 min3.08</v>
      </c>
      <c r="K133"/>
      <c r="O133"/>
      <c r="Q133"/>
      <c r="S133"/>
      <c r="U133"/>
      <c r="W133"/>
    </row>
    <row r="134" spans="1:23" x14ac:dyDescent="0.25">
      <c r="A134" s="149" t="s">
        <v>135</v>
      </c>
      <c r="B134" s="145">
        <v>115</v>
      </c>
      <c r="C134" s="145">
        <v>96101</v>
      </c>
      <c r="D134" s="145" t="s">
        <v>186</v>
      </c>
      <c r="E134" s="145"/>
      <c r="F134" s="95" t="s">
        <v>115</v>
      </c>
      <c r="G134" s="148" t="s">
        <v>97</v>
      </c>
      <c r="I134" t="str">
        <f t="shared" si="2"/>
        <v>1111596101AHper occurrence3.25</v>
      </c>
      <c r="K134"/>
      <c r="O134"/>
      <c r="Q134"/>
      <c r="S134"/>
      <c r="U134"/>
      <c r="W134"/>
    </row>
    <row r="135" spans="1:23" x14ac:dyDescent="0.25">
      <c r="A135" s="149" t="s">
        <v>135</v>
      </c>
      <c r="B135" s="145">
        <v>115</v>
      </c>
      <c r="C135" s="145">
        <v>96101</v>
      </c>
      <c r="D135" s="145" t="s">
        <v>84</v>
      </c>
      <c r="E135" s="145"/>
      <c r="F135" s="95" t="s">
        <v>115</v>
      </c>
      <c r="G135" s="148" t="s">
        <v>97</v>
      </c>
      <c r="I135" t="str">
        <f t="shared" si="2"/>
        <v>1111596101TFper occurrence3.25</v>
      </c>
      <c r="K135"/>
      <c r="O135"/>
      <c r="Q135"/>
      <c r="S135"/>
      <c r="U135"/>
      <c r="W135"/>
    </row>
    <row r="136" spans="1:23" x14ac:dyDescent="0.25">
      <c r="A136" s="149" t="s">
        <v>135</v>
      </c>
      <c r="B136" s="145">
        <v>115</v>
      </c>
      <c r="C136" s="145">
        <v>96101</v>
      </c>
      <c r="D136" s="145" t="s">
        <v>116</v>
      </c>
      <c r="E136" s="145"/>
      <c r="F136" s="95" t="s">
        <v>115</v>
      </c>
      <c r="G136" s="148" t="s">
        <v>97</v>
      </c>
      <c r="I136" t="str">
        <f t="shared" si="2"/>
        <v>1111596101TGper occurrence3.25</v>
      </c>
      <c r="K136"/>
      <c r="O136"/>
      <c r="Q136"/>
      <c r="S136"/>
      <c r="U136"/>
      <c r="W136"/>
    </row>
    <row r="137" spans="1:23" x14ac:dyDescent="0.25">
      <c r="A137" s="149" t="s">
        <v>135</v>
      </c>
      <c r="B137" s="145">
        <v>115</v>
      </c>
      <c r="C137" s="145">
        <v>96101</v>
      </c>
      <c r="D137" s="145" t="s">
        <v>140</v>
      </c>
      <c r="E137" s="145" t="s">
        <v>101</v>
      </c>
      <c r="F137" s="95" t="s">
        <v>105</v>
      </c>
      <c r="G137" s="148" t="s">
        <v>97</v>
      </c>
      <c r="I137" t="str">
        <f t="shared" si="2"/>
        <v>1111596101U7HAper hour3.25</v>
      </c>
      <c r="K137"/>
      <c r="O137"/>
      <c r="Q137"/>
      <c r="S137"/>
      <c r="U137"/>
      <c r="W137"/>
    </row>
    <row r="138" spans="1:23" x14ac:dyDescent="0.25">
      <c r="A138" s="149" t="s">
        <v>135</v>
      </c>
      <c r="B138" s="145">
        <v>115</v>
      </c>
      <c r="C138" s="145">
        <v>96101</v>
      </c>
      <c r="D138" s="145" t="s">
        <v>140</v>
      </c>
      <c r="E138" s="145" t="s">
        <v>188</v>
      </c>
      <c r="F138" s="95" t="s">
        <v>105</v>
      </c>
      <c r="G138" s="148" t="s">
        <v>97</v>
      </c>
      <c r="I138" t="str">
        <f t="shared" si="2"/>
        <v>1111596101U7TJper hour3.25</v>
      </c>
      <c r="K138"/>
      <c r="O138"/>
      <c r="Q138"/>
      <c r="S138"/>
      <c r="U138"/>
      <c r="W138"/>
    </row>
    <row r="139" spans="1:23" x14ac:dyDescent="0.25">
      <c r="A139" s="149" t="s">
        <v>135</v>
      </c>
      <c r="B139" s="145">
        <v>115</v>
      </c>
      <c r="C139" s="145">
        <v>96101</v>
      </c>
      <c r="D139" s="145" t="s">
        <v>140</v>
      </c>
      <c r="E139" s="145"/>
      <c r="F139" s="95" t="s">
        <v>105</v>
      </c>
      <c r="G139" s="148" t="s">
        <v>97</v>
      </c>
      <c r="I139" t="str">
        <f t="shared" si="2"/>
        <v>1111596101U7per hour3.25</v>
      </c>
      <c r="K139"/>
      <c r="O139"/>
      <c r="Q139"/>
      <c r="S139"/>
      <c r="U139"/>
      <c r="W139"/>
    </row>
    <row r="140" spans="1:23" x14ac:dyDescent="0.25">
      <c r="A140" s="149" t="s">
        <v>135</v>
      </c>
      <c r="B140" s="145">
        <v>115</v>
      </c>
      <c r="C140" s="145">
        <v>96101</v>
      </c>
      <c r="D140" s="145"/>
      <c r="E140" s="145"/>
      <c r="F140" s="95" t="s">
        <v>115</v>
      </c>
      <c r="G140" s="148" t="s">
        <v>97</v>
      </c>
      <c r="I140" t="str">
        <f t="shared" si="2"/>
        <v>1111596101per occurrence3.25</v>
      </c>
      <c r="K140"/>
      <c r="O140"/>
      <c r="Q140"/>
      <c r="S140"/>
      <c r="U140"/>
      <c r="W140"/>
    </row>
    <row r="141" spans="1:23" x14ac:dyDescent="0.25">
      <c r="A141" s="149" t="s">
        <v>135</v>
      </c>
      <c r="B141" s="145">
        <v>115</v>
      </c>
      <c r="C141" s="145">
        <v>96116</v>
      </c>
      <c r="D141" s="145"/>
      <c r="E141" s="145"/>
      <c r="F141" s="95" t="s">
        <v>105</v>
      </c>
      <c r="G141" s="148" t="s">
        <v>97</v>
      </c>
      <c r="I141" t="str">
        <f t="shared" si="2"/>
        <v>1111596116per hour3.25</v>
      </c>
      <c r="K141"/>
      <c r="O141"/>
      <c r="Q141"/>
      <c r="S141"/>
      <c r="U141"/>
      <c r="W141"/>
    </row>
    <row r="142" spans="1:23" x14ac:dyDescent="0.25">
      <c r="A142" s="149" t="s">
        <v>135</v>
      </c>
      <c r="B142" s="145">
        <v>115</v>
      </c>
      <c r="C142" s="145">
        <v>96118</v>
      </c>
      <c r="D142" s="145" t="s">
        <v>81</v>
      </c>
      <c r="E142" s="145"/>
      <c r="F142" s="95" t="s">
        <v>105</v>
      </c>
      <c r="G142" s="148" t="s">
        <v>97</v>
      </c>
      <c r="I142" t="str">
        <f t="shared" si="2"/>
        <v>1111596118UBper hour3.25</v>
      </c>
      <c r="K142"/>
      <c r="O142"/>
      <c r="Q142"/>
      <c r="S142"/>
      <c r="U142"/>
      <c r="W142"/>
    </row>
    <row r="143" spans="1:23" x14ac:dyDescent="0.25">
      <c r="A143" s="149" t="s">
        <v>135</v>
      </c>
      <c r="B143" s="145">
        <v>115</v>
      </c>
      <c r="C143" s="145">
        <v>96118</v>
      </c>
      <c r="D143" s="145"/>
      <c r="E143" s="145"/>
      <c r="F143" s="95" t="s">
        <v>115</v>
      </c>
      <c r="G143" s="148" t="s">
        <v>97</v>
      </c>
      <c r="I143" t="str">
        <f t="shared" si="2"/>
        <v>1111596118per occurrence3.25</v>
      </c>
      <c r="K143"/>
      <c r="O143"/>
      <c r="Q143"/>
      <c r="S143"/>
      <c r="U143"/>
      <c r="W143"/>
    </row>
    <row r="144" spans="1:23" x14ac:dyDescent="0.25">
      <c r="A144" s="149" t="s">
        <v>135</v>
      </c>
      <c r="B144" s="149" t="s">
        <v>190</v>
      </c>
      <c r="C144" s="149" t="s">
        <v>189</v>
      </c>
      <c r="D144" s="149"/>
      <c r="E144" s="149"/>
      <c r="F144" s="131" t="s">
        <v>110</v>
      </c>
      <c r="G144" s="148" t="s">
        <v>97</v>
      </c>
      <c r="I144" t="str">
        <f t="shared" si="2"/>
        <v>111159079130 min3.25</v>
      </c>
      <c r="K144"/>
      <c r="O144"/>
      <c r="Q144"/>
      <c r="S144"/>
      <c r="U144"/>
      <c r="W144"/>
    </row>
    <row r="145" spans="1:23" x14ac:dyDescent="0.25">
      <c r="A145" s="93" t="s">
        <v>135</v>
      </c>
      <c r="B145" s="94">
        <v>115</v>
      </c>
      <c r="C145" s="94" t="s">
        <v>145</v>
      </c>
      <c r="D145" s="145" t="s">
        <v>81</v>
      </c>
      <c r="E145" s="94" t="s">
        <v>92</v>
      </c>
      <c r="F145" s="95" t="s">
        <v>79</v>
      </c>
      <c r="G145" s="96" t="s">
        <v>146</v>
      </c>
      <c r="I145" t="str">
        <f t="shared" si="2"/>
        <v>11115H0004UBHE15 min3.17</v>
      </c>
      <c r="K145"/>
      <c r="O145"/>
      <c r="Q145"/>
      <c r="S145"/>
      <c r="U145"/>
      <c r="W145"/>
    </row>
    <row r="146" spans="1:23" x14ac:dyDescent="0.25">
      <c r="A146" s="93" t="s">
        <v>135</v>
      </c>
      <c r="B146" s="94">
        <v>115</v>
      </c>
      <c r="C146" s="94" t="s">
        <v>145</v>
      </c>
      <c r="D146" s="145" t="s">
        <v>81</v>
      </c>
      <c r="E146" s="94" t="s">
        <v>82</v>
      </c>
      <c r="F146" s="95" t="s">
        <v>79</v>
      </c>
      <c r="G146" s="96" t="s">
        <v>146</v>
      </c>
      <c r="I146" t="str">
        <f t="shared" si="2"/>
        <v>11115H0004UBHK15 min3.17</v>
      </c>
      <c r="K146"/>
      <c r="O146"/>
      <c r="Q146"/>
      <c r="S146"/>
      <c r="U146"/>
      <c r="W146"/>
    </row>
    <row r="147" spans="1:23" x14ac:dyDescent="0.25">
      <c r="A147" s="93" t="s">
        <v>135</v>
      </c>
      <c r="B147" s="94">
        <v>115</v>
      </c>
      <c r="C147" s="94" t="s">
        <v>145</v>
      </c>
      <c r="D147" s="145" t="s">
        <v>81</v>
      </c>
      <c r="E147" s="94" t="s">
        <v>78</v>
      </c>
      <c r="F147" s="95" t="s">
        <v>79</v>
      </c>
      <c r="G147" s="96" t="s">
        <v>146</v>
      </c>
      <c r="I147" t="str">
        <f t="shared" si="2"/>
        <v>11115H0004UBHT15 min3.17</v>
      </c>
      <c r="K147"/>
      <c r="O147"/>
      <c r="Q147"/>
      <c r="S147"/>
      <c r="U147"/>
      <c r="W147"/>
    </row>
    <row r="148" spans="1:23" x14ac:dyDescent="0.25">
      <c r="A148" s="93" t="s">
        <v>135</v>
      </c>
      <c r="B148" s="94">
        <v>115</v>
      </c>
      <c r="C148" s="94" t="s">
        <v>145</v>
      </c>
      <c r="D148" s="145" t="s">
        <v>81</v>
      </c>
      <c r="E148" s="94" t="s">
        <v>147</v>
      </c>
      <c r="F148" s="95" t="s">
        <v>79</v>
      </c>
      <c r="G148" s="96" t="s">
        <v>146</v>
      </c>
      <c r="I148" t="str">
        <f t="shared" si="2"/>
        <v>11115H0004UBUK15 min3.17</v>
      </c>
      <c r="K148"/>
      <c r="O148"/>
      <c r="Q148"/>
      <c r="S148"/>
      <c r="U148"/>
      <c r="W148"/>
    </row>
    <row r="149" spans="1:23" x14ac:dyDescent="0.25">
      <c r="A149" s="93" t="s">
        <v>135</v>
      </c>
      <c r="B149" s="94">
        <v>115</v>
      </c>
      <c r="C149" s="94" t="s">
        <v>148</v>
      </c>
      <c r="D149" s="145" t="s">
        <v>81</v>
      </c>
      <c r="E149" s="94" t="s">
        <v>82</v>
      </c>
      <c r="F149" s="95" t="s">
        <v>79</v>
      </c>
      <c r="G149" s="96" t="s">
        <v>146</v>
      </c>
      <c r="I149" t="str">
        <f t="shared" si="2"/>
        <v>11115T1016UBHK15 min3.17</v>
      </c>
      <c r="K149"/>
      <c r="O149"/>
      <c r="Q149"/>
      <c r="S149"/>
      <c r="U149"/>
      <c r="W149"/>
    </row>
    <row r="150" spans="1:23" x14ac:dyDescent="0.25">
      <c r="A150" s="93" t="s">
        <v>135</v>
      </c>
      <c r="B150" s="94">
        <v>115</v>
      </c>
      <c r="C150" s="94" t="s">
        <v>148</v>
      </c>
      <c r="D150" s="145" t="s">
        <v>81</v>
      </c>
      <c r="E150" s="94" t="s">
        <v>78</v>
      </c>
      <c r="F150" s="95" t="s">
        <v>79</v>
      </c>
      <c r="G150" s="96" t="s">
        <v>146</v>
      </c>
      <c r="I150" t="str">
        <f t="shared" si="2"/>
        <v>11115T1016UBHT15 min3.17</v>
      </c>
      <c r="K150"/>
      <c r="O150"/>
      <c r="Q150"/>
      <c r="S150"/>
      <c r="U150"/>
      <c r="W150"/>
    </row>
    <row r="151" spans="1:23" x14ac:dyDescent="0.25">
      <c r="A151" s="149" t="s">
        <v>135</v>
      </c>
      <c r="B151" s="94">
        <v>115</v>
      </c>
      <c r="C151" s="94" t="s">
        <v>148</v>
      </c>
      <c r="D151" s="145" t="s">
        <v>81</v>
      </c>
      <c r="E151" s="94" t="s">
        <v>147</v>
      </c>
      <c r="F151" s="95" t="s">
        <v>79</v>
      </c>
      <c r="G151" s="96" t="s">
        <v>146</v>
      </c>
      <c r="I151" t="str">
        <f t="shared" si="2"/>
        <v>11115T1016UBUK15 min3.17</v>
      </c>
      <c r="K151"/>
      <c r="O151"/>
      <c r="Q151"/>
      <c r="S151"/>
      <c r="U151"/>
      <c r="W151"/>
    </row>
    <row r="152" spans="1:23" x14ac:dyDescent="0.25">
      <c r="A152" s="93" t="s">
        <v>135</v>
      </c>
      <c r="B152" s="94">
        <v>115</v>
      </c>
      <c r="C152" s="94" t="s">
        <v>148</v>
      </c>
      <c r="D152" s="145" t="s">
        <v>81</v>
      </c>
      <c r="E152" s="94"/>
      <c r="F152" s="95" t="s">
        <v>79</v>
      </c>
      <c r="G152" s="96" t="s">
        <v>146</v>
      </c>
      <c r="I152" t="str">
        <f t="shared" si="2"/>
        <v>11115T1016UB15 min3.17</v>
      </c>
      <c r="K152"/>
      <c r="O152"/>
      <c r="Q152"/>
      <c r="S152"/>
      <c r="U152"/>
      <c r="W152"/>
    </row>
    <row r="153" spans="1:23" x14ac:dyDescent="0.25">
      <c r="A153" s="93" t="s">
        <v>135</v>
      </c>
      <c r="B153" s="94">
        <v>118</v>
      </c>
      <c r="C153" s="94" t="s">
        <v>136</v>
      </c>
      <c r="D153" s="94"/>
      <c r="E153" s="94"/>
      <c r="F153" s="95" t="s">
        <v>79</v>
      </c>
      <c r="G153" s="96" t="s">
        <v>137</v>
      </c>
      <c r="I153" t="str">
        <f t="shared" si="2"/>
        <v>11118H003015 min3.10</v>
      </c>
      <c r="K153"/>
      <c r="O153"/>
      <c r="Q153"/>
      <c r="S153"/>
      <c r="U153"/>
      <c r="W153"/>
    </row>
    <row r="154" spans="1:23" x14ac:dyDescent="0.25">
      <c r="A154" s="93" t="s">
        <v>135</v>
      </c>
      <c r="B154" s="94">
        <v>118</v>
      </c>
      <c r="C154" s="94" t="s">
        <v>138</v>
      </c>
      <c r="D154" s="145" t="s">
        <v>140</v>
      </c>
      <c r="E154" s="94" t="s">
        <v>78</v>
      </c>
      <c r="F154" s="95" t="s">
        <v>79</v>
      </c>
      <c r="G154" s="96" t="s">
        <v>137</v>
      </c>
      <c r="I154" t="str">
        <f t="shared" si="2"/>
        <v>11118H2011U7HT15 min3.10</v>
      </c>
      <c r="K154"/>
      <c r="O154"/>
      <c r="Q154"/>
      <c r="S154"/>
      <c r="U154"/>
      <c r="W154"/>
    </row>
    <row r="155" spans="1:23" x14ac:dyDescent="0.25">
      <c r="A155" s="149" t="s">
        <v>135</v>
      </c>
      <c r="B155" s="145">
        <v>118</v>
      </c>
      <c r="C155" s="145" t="s">
        <v>138</v>
      </c>
      <c r="D155" s="145" t="s">
        <v>139</v>
      </c>
      <c r="E155" s="145" t="s">
        <v>82</v>
      </c>
      <c r="F155" s="150" t="s">
        <v>79</v>
      </c>
      <c r="G155" s="148" t="s">
        <v>137</v>
      </c>
      <c r="I155" t="str">
        <f t="shared" si="2"/>
        <v>11118H2011U9HK15 min3.10</v>
      </c>
      <c r="K155"/>
      <c r="O155"/>
      <c r="Q155"/>
      <c r="S155"/>
      <c r="U155"/>
      <c r="W155"/>
    </row>
    <row r="156" spans="1:23" x14ac:dyDescent="0.25">
      <c r="A156" s="93" t="s">
        <v>135</v>
      </c>
      <c r="B156" s="94">
        <v>118</v>
      </c>
      <c r="C156" s="94" t="s">
        <v>138</v>
      </c>
      <c r="D156" s="145" t="s">
        <v>81</v>
      </c>
      <c r="E156" s="94" t="s">
        <v>92</v>
      </c>
      <c r="F156" s="95" t="s">
        <v>79</v>
      </c>
      <c r="G156" s="96" t="s">
        <v>137</v>
      </c>
      <c r="I156" t="str">
        <f t="shared" si="2"/>
        <v>11118H2011UBHE15 min3.10</v>
      </c>
      <c r="K156"/>
      <c r="O156"/>
      <c r="Q156"/>
      <c r="S156"/>
      <c r="U156"/>
      <c r="W156"/>
    </row>
    <row r="157" spans="1:23" x14ac:dyDescent="0.25">
      <c r="A157" s="93" t="s">
        <v>135</v>
      </c>
      <c r="B157" s="94">
        <v>118</v>
      </c>
      <c r="C157" s="94" t="s">
        <v>138</v>
      </c>
      <c r="D157" s="94"/>
      <c r="E157" s="94"/>
      <c r="F157" s="95" t="s">
        <v>79</v>
      </c>
      <c r="G157" s="96" t="s">
        <v>137</v>
      </c>
      <c r="I157" t="str">
        <f t="shared" si="2"/>
        <v>11118H201115 min3.10</v>
      </c>
      <c r="K157"/>
      <c r="O157"/>
      <c r="Q157"/>
      <c r="S157"/>
      <c r="U157"/>
      <c r="W157"/>
    </row>
    <row r="158" spans="1:23" x14ac:dyDescent="0.25">
      <c r="A158" s="149" t="s">
        <v>135</v>
      </c>
      <c r="B158" s="145">
        <v>118</v>
      </c>
      <c r="C158" s="145" t="s">
        <v>141</v>
      </c>
      <c r="D158" s="145"/>
      <c r="E158" s="145"/>
      <c r="F158" s="150" t="s">
        <v>105</v>
      </c>
      <c r="G158" s="148" t="s">
        <v>137</v>
      </c>
      <c r="I158" t="str">
        <f t="shared" si="2"/>
        <v>11118S9484per hour3.10</v>
      </c>
      <c r="K158"/>
      <c r="O158"/>
      <c r="Q158"/>
      <c r="S158"/>
      <c r="U158"/>
      <c r="W158"/>
    </row>
    <row r="159" spans="1:23" x14ac:dyDescent="0.25">
      <c r="A159" s="149" t="s">
        <v>135</v>
      </c>
      <c r="B159" s="145">
        <v>118</v>
      </c>
      <c r="C159" s="145" t="s">
        <v>142</v>
      </c>
      <c r="D159" s="145"/>
      <c r="E159" s="145"/>
      <c r="F159" s="150" t="s">
        <v>143</v>
      </c>
      <c r="G159" s="148" t="s">
        <v>137</v>
      </c>
      <c r="I159" t="str">
        <f t="shared" si="2"/>
        <v>11118S9485per diem3.10</v>
      </c>
      <c r="K159"/>
      <c r="O159"/>
      <c r="Q159"/>
      <c r="S159"/>
      <c r="U159"/>
      <c r="W159"/>
    </row>
    <row r="160" spans="1:23" x14ac:dyDescent="0.25">
      <c r="A160" s="112" t="s">
        <v>135</v>
      </c>
      <c r="B160" s="145">
        <v>119</v>
      </c>
      <c r="C160" s="113" t="s">
        <v>157</v>
      </c>
      <c r="D160" s="113"/>
      <c r="E160" s="113"/>
      <c r="F160" s="150" t="s">
        <v>79</v>
      </c>
      <c r="G160" s="115" t="s">
        <v>94</v>
      </c>
      <c r="I160" t="str">
        <f t="shared" si="2"/>
        <v>11119H003115 min3.6</v>
      </c>
      <c r="K160"/>
      <c r="O160"/>
      <c r="Q160"/>
      <c r="S160"/>
      <c r="U160"/>
      <c r="W160"/>
    </row>
    <row r="161" spans="1:23" x14ac:dyDescent="0.25">
      <c r="A161" s="114" t="s">
        <v>135</v>
      </c>
      <c r="B161" s="113">
        <v>119</v>
      </c>
      <c r="C161" s="116" t="s">
        <v>163</v>
      </c>
      <c r="D161" s="116"/>
      <c r="E161" s="117" t="s">
        <v>217</v>
      </c>
      <c r="F161" s="122" t="s">
        <v>79</v>
      </c>
      <c r="G161" s="115" t="s">
        <v>218</v>
      </c>
      <c r="I161" t="str">
        <f t="shared" si="2"/>
        <v>11119H0046ET15 min3.21</v>
      </c>
      <c r="K161"/>
      <c r="O161"/>
      <c r="Q161"/>
      <c r="S161"/>
      <c r="U161"/>
      <c r="W161"/>
    </row>
    <row r="162" spans="1:23" x14ac:dyDescent="0.25">
      <c r="A162" s="112">
        <v>11</v>
      </c>
      <c r="B162" s="145">
        <v>119</v>
      </c>
      <c r="C162" s="113" t="s">
        <v>163</v>
      </c>
      <c r="D162" s="113"/>
      <c r="E162" s="113" t="s">
        <v>82</v>
      </c>
      <c r="F162" s="150" t="s">
        <v>79</v>
      </c>
      <c r="G162" s="115" t="s">
        <v>94</v>
      </c>
      <c r="I162" t="str">
        <f t="shared" si="2"/>
        <v>11119H0046HK15 min3.6</v>
      </c>
      <c r="K162"/>
      <c r="O162"/>
      <c r="Q162"/>
      <c r="S162"/>
      <c r="U162"/>
      <c r="W162"/>
    </row>
    <row r="163" spans="1:23" x14ac:dyDescent="0.25">
      <c r="A163" s="149" t="s">
        <v>135</v>
      </c>
      <c r="B163" s="145">
        <v>119</v>
      </c>
      <c r="C163" s="145" t="s">
        <v>163</v>
      </c>
      <c r="D163" s="145"/>
      <c r="E163" s="145" t="s">
        <v>164</v>
      </c>
      <c r="F163" s="150" t="s">
        <v>79</v>
      </c>
      <c r="G163" s="148" t="s">
        <v>155</v>
      </c>
      <c r="I163" t="str">
        <f t="shared" si="2"/>
        <v>11119H0046HW15 min3.06</v>
      </c>
      <c r="K163"/>
      <c r="O163"/>
      <c r="Q163"/>
      <c r="S163"/>
      <c r="U163"/>
      <c r="W163"/>
    </row>
    <row r="164" spans="1:23" x14ac:dyDescent="0.25">
      <c r="A164" s="112">
        <v>11</v>
      </c>
      <c r="B164" s="145">
        <v>119</v>
      </c>
      <c r="C164" s="113" t="s">
        <v>163</v>
      </c>
      <c r="D164" s="113"/>
      <c r="E164" s="113" t="s">
        <v>164</v>
      </c>
      <c r="F164" s="150" t="s">
        <v>79</v>
      </c>
      <c r="G164" s="115" t="s">
        <v>94</v>
      </c>
      <c r="I164" t="str">
        <f t="shared" si="2"/>
        <v>11119H0046HW15 min3.6</v>
      </c>
      <c r="K164"/>
      <c r="O164"/>
      <c r="Q164"/>
      <c r="S164"/>
      <c r="U164"/>
      <c r="W164"/>
    </row>
    <row r="165" spans="1:23" x14ac:dyDescent="0.25">
      <c r="A165" s="114">
        <v>11</v>
      </c>
      <c r="B165" s="113">
        <v>119</v>
      </c>
      <c r="C165" s="116" t="s">
        <v>225</v>
      </c>
      <c r="D165" s="116"/>
      <c r="E165" s="117" t="s">
        <v>226</v>
      </c>
      <c r="F165" s="121" t="s">
        <v>79</v>
      </c>
      <c r="G165" s="115" t="s">
        <v>227</v>
      </c>
      <c r="I165" t="str">
        <f t="shared" si="2"/>
        <v>11119H2017H915 min3.29</v>
      </c>
      <c r="K165"/>
      <c r="O165"/>
      <c r="Q165"/>
      <c r="S165"/>
      <c r="U165"/>
      <c r="W165"/>
    </row>
    <row r="166" spans="1:23" x14ac:dyDescent="0.25">
      <c r="A166" s="114">
        <v>11</v>
      </c>
      <c r="B166" s="113">
        <v>119</v>
      </c>
      <c r="C166" s="116" t="s">
        <v>225</v>
      </c>
      <c r="D166" s="116"/>
      <c r="E166" s="117" t="s">
        <v>92</v>
      </c>
      <c r="F166" s="121" t="s">
        <v>79</v>
      </c>
      <c r="G166" s="115" t="s">
        <v>227</v>
      </c>
      <c r="I166" t="str">
        <f t="shared" si="2"/>
        <v>11119H2017HE15 min3.29</v>
      </c>
      <c r="K166"/>
      <c r="O166"/>
      <c r="Q166"/>
      <c r="S166"/>
      <c r="U166"/>
      <c r="W166"/>
    </row>
    <row r="167" spans="1:23" x14ac:dyDescent="0.25">
      <c r="A167" s="114">
        <v>11</v>
      </c>
      <c r="B167" s="113">
        <v>119</v>
      </c>
      <c r="C167" s="116" t="s">
        <v>225</v>
      </c>
      <c r="D167" s="116"/>
      <c r="E167" s="117" t="s">
        <v>164</v>
      </c>
      <c r="F167" s="121" t="s">
        <v>79</v>
      </c>
      <c r="G167" s="148" t="s">
        <v>227</v>
      </c>
      <c r="I167" t="str">
        <f t="shared" si="2"/>
        <v>11119H2017HW15 min3.29</v>
      </c>
      <c r="K167"/>
      <c r="O167"/>
      <c r="Q167"/>
      <c r="S167"/>
      <c r="U167"/>
      <c r="W167"/>
    </row>
    <row r="168" spans="1:23" x14ac:dyDescent="0.25">
      <c r="A168" s="114">
        <v>11</v>
      </c>
      <c r="B168" s="113">
        <v>119</v>
      </c>
      <c r="C168" s="116" t="s">
        <v>102</v>
      </c>
      <c r="D168" s="116"/>
      <c r="E168" s="117" t="s">
        <v>101</v>
      </c>
      <c r="F168" s="121" t="s">
        <v>79</v>
      </c>
      <c r="G168" s="115" t="s">
        <v>223</v>
      </c>
      <c r="I168" t="str">
        <f t="shared" si="2"/>
        <v>11119H2019HA15 min3.26</v>
      </c>
      <c r="K168"/>
      <c r="O168"/>
      <c r="Q168"/>
      <c r="S168"/>
      <c r="U168"/>
      <c r="W168"/>
    </row>
    <row r="169" spans="1:23" x14ac:dyDescent="0.25">
      <c r="A169" s="114">
        <v>11</v>
      </c>
      <c r="B169" s="113">
        <v>119</v>
      </c>
      <c r="C169" s="116" t="s">
        <v>102</v>
      </c>
      <c r="D169" s="116"/>
      <c r="E169" s="117" t="s">
        <v>82</v>
      </c>
      <c r="F169" s="121" t="s">
        <v>79</v>
      </c>
      <c r="G169" s="115" t="s">
        <v>223</v>
      </c>
      <c r="I169" t="str">
        <f t="shared" si="2"/>
        <v>11119H2019HK15 min3.26</v>
      </c>
      <c r="K169"/>
      <c r="O169"/>
      <c r="Q169"/>
      <c r="S169"/>
      <c r="U169"/>
      <c r="W169"/>
    </row>
    <row r="170" spans="1:23" x14ac:dyDescent="0.25">
      <c r="A170" s="114">
        <v>11</v>
      </c>
      <c r="B170" s="113">
        <v>119</v>
      </c>
      <c r="C170" s="116" t="s">
        <v>222</v>
      </c>
      <c r="D170" s="116"/>
      <c r="E170" s="117"/>
      <c r="F170" s="121" t="s">
        <v>79</v>
      </c>
      <c r="G170" s="115" t="s">
        <v>223</v>
      </c>
      <c r="I170" t="str">
        <f t="shared" si="2"/>
        <v>11119H203315 min3.26</v>
      </c>
      <c r="K170"/>
      <c r="O170"/>
      <c r="Q170"/>
      <c r="S170"/>
      <c r="U170"/>
      <c r="W170"/>
    </row>
    <row r="171" spans="1:23" x14ac:dyDescent="0.25">
      <c r="A171" s="93" t="s">
        <v>135</v>
      </c>
      <c r="B171" s="94">
        <v>123</v>
      </c>
      <c r="C171" s="94" t="s">
        <v>158</v>
      </c>
      <c r="D171" s="94"/>
      <c r="E171" s="94" t="s">
        <v>107</v>
      </c>
      <c r="F171" s="95" t="s">
        <v>79</v>
      </c>
      <c r="G171" s="96" t="s">
        <v>159</v>
      </c>
      <c r="I171" t="str">
        <f t="shared" si="2"/>
        <v>11123H0036HB15 min3.24</v>
      </c>
      <c r="K171"/>
      <c r="O171"/>
      <c r="Q171"/>
      <c r="S171"/>
      <c r="U171"/>
      <c r="W171"/>
    </row>
    <row r="172" spans="1:23" x14ac:dyDescent="0.25">
      <c r="A172" s="114">
        <v>11</v>
      </c>
      <c r="B172" s="113">
        <v>123</v>
      </c>
      <c r="C172" s="116" t="s">
        <v>158</v>
      </c>
      <c r="D172" s="116"/>
      <c r="E172" s="117" t="s">
        <v>82</v>
      </c>
      <c r="F172" s="121" t="s">
        <v>79</v>
      </c>
      <c r="G172" s="115" t="s">
        <v>159</v>
      </c>
      <c r="I172" t="str">
        <f t="shared" si="2"/>
        <v>11123H0036HK15 min3.24</v>
      </c>
      <c r="K172"/>
      <c r="O172"/>
      <c r="Q172"/>
      <c r="S172"/>
      <c r="U172"/>
      <c r="W172"/>
    </row>
    <row r="173" spans="1:23" x14ac:dyDescent="0.25">
      <c r="A173" s="114">
        <v>11</v>
      </c>
      <c r="B173" s="113">
        <v>123</v>
      </c>
      <c r="C173" s="116" t="s">
        <v>158</v>
      </c>
      <c r="D173" s="116"/>
      <c r="E173" s="117"/>
      <c r="F173" s="121" t="s">
        <v>79</v>
      </c>
      <c r="G173" s="115" t="s">
        <v>159</v>
      </c>
      <c r="I173" t="str">
        <f t="shared" si="2"/>
        <v>11123H003615 min3.24</v>
      </c>
      <c r="K173"/>
      <c r="O173"/>
      <c r="Q173"/>
      <c r="S173"/>
      <c r="U173"/>
      <c r="W173"/>
    </row>
    <row r="174" spans="1:23" x14ac:dyDescent="0.25">
      <c r="A174" s="93" t="s">
        <v>135</v>
      </c>
      <c r="B174" s="94">
        <v>123</v>
      </c>
      <c r="C174" s="94" t="s">
        <v>165</v>
      </c>
      <c r="D174" s="94"/>
      <c r="E174" s="94"/>
      <c r="F174" s="95" t="s">
        <v>79</v>
      </c>
      <c r="G174" s="96" t="s">
        <v>159</v>
      </c>
      <c r="I174" t="str">
        <f t="shared" si="2"/>
        <v>11123H203015 min3.24</v>
      </c>
      <c r="K174"/>
      <c r="O174"/>
      <c r="Q174"/>
      <c r="S174"/>
      <c r="U174"/>
      <c r="W174"/>
    </row>
    <row r="175" spans="1:23" ht="22.5" x14ac:dyDescent="0.25">
      <c r="A175" s="112">
        <v>11</v>
      </c>
      <c r="B175" s="113">
        <v>126</v>
      </c>
      <c r="C175" s="119" t="s">
        <v>220</v>
      </c>
      <c r="D175" s="119"/>
      <c r="E175" s="113"/>
      <c r="F175" s="118" t="s">
        <v>221</v>
      </c>
      <c r="G175" s="115" t="s">
        <v>219</v>
      </c>
      <c r="I175" t="str">
        <f t="shared" si="2"/>
        <v>11126H0043per diem or occurrence3.22</v>
      </c>
      <c r="K175"/>
      <c r="O175"/>
      <c r="Q175"/>
      <c r="S175"/>
      <c r="U175"/>
      <c r="W175"/>
    </row>
    <row r="176" spans="1:23" x14ac:dyDescent="0.25">
      <c r="A176" s="114">
        <v>11</v>
      </c>
      <c r="B176" s="145">
        <v>126</v>
      </c>
      <c r="C176" s="116" t="s">
        <v>163</v>
      </c>
      <c r="D176" s="116"/>
      <c r="E176" s="117"/>
      <c r="F176" s="150" t="s">
        <v>79</v>
      </c>
      <c r="G176" s="115" t="s">
        <v>203</v>
      </c>
      <c r="I176" t="str">
        <f t="shared" si="2"/>
        <v>11126H004615 min3.14</v>
      </c>
      <c r="K176"/>
      <c r="O176"/>
      <c r="Q176"/>
      <c r="S176"/>
      <c r="U176"/>
      <c r="W176"/>
    </row>
    <row r="177" spans="1:23" x14ac:dyDescent="0.25">
      <c r="A177" s="114">
        <v>11</v>
      </c>
      <c r="B177" s="113">
        <v>126</v>
      </c>
      <c r="C177" s="116" t="s">
        <v>204</v>
      </c>
      <c r="D177" s="116"/>
      <c r="E177" s="117" t="s">
        <v>92</v>
      </c>
      <c r="F177" s="121" t="s">
        <v>79</v>
      </c>
      <c r="G177" s="115" t="s">
        <v>219</v>
      </c>
      <c r="I177" t="str">
        <f t="shared" si="2"/>
        <v>11126H2015HE15 min3.22</v>
      </c>
      <c r="K177"/>
      <c r="O177"/>
      <c r="Q177"/>
      <c r="S177"/>
      <c r="U177"/>
      <c r="W177"/>
    </row>
    <row r="178" spans="1:23" x14ac:dyDescent="0.25">
      <c r="A178" s="114">
        <v>11</v>
      </c>
      <c r="B178" s="113">
        <v>126</v>
      </c>
      <c r="C178" s="116" t="s">
        <v>204</v>
      </c>
      <c r="D178" s="116"/>
      <c r="E178" s="117" t="s">
        <v>82</v>
      </c>
      <c r="F178" s="121" t="s">
        <v>79</v>
      </c>
      <c r="G178" s="115" t="s">
        <v>224</v>
      </c>
      <c r="I178" t="str">
        <f t="shared" si="2"/>
        <v>11126H2015HK15 min3.28</v>
      </c>
      <c r="K178"/>
      <c r="O178"/>
      <c r="Q178"/>
      <c r="S178"/>
      <c r="U178"/>
      <c r="W178"/>
    </row>
    <row r="179" spans="1:23" x14ac:dyDescent="0.25">
      <c r="A179" s="114">
        <v>11</v>
      </c>
      <c r="B179" s="113">
        <v>126</v>
      </c>
      <c r="C179" s="116" t="s">
        <v>204</v>
      </c>
      <c r="D179" s="116"/>
      <c r="E179" s="117" t="s">
        <v>164</v>
      </c>
      <c r="F179" s="121" t="s">
        <v>79</v>
      </c>
      <c r="G179" s="115" t="s">
        <v>219</v>
      </c>
      <c r="I179" t="str">
        <f t="shared" si="2"/>
        <v>11126H2015HW15 min3.22</v>
      </c>
      <c r="K179"/>
      <c r="O179"/>
      <c r="Q179"/>
      <c r="S179"/>
      <c r="U179"/>
      <c r="W179"/>
    </row>
    <row r="180" spans="1:23" x14ac:dyDescent="0.25">
      <c r="A180" s="114">
        <v>11</v>
      </c>
      <c r="B180" s="113">
        <v>126</v>
      </c>
      <c r="C180" s="116" t="s">
        <v>204</v>
      </c>
      <c r="D180" s="116"/>
      <c r="E180" s="117" t="s">
        <v>200</v>
      </c>
      <c r="F180" s="121" t="s">
        <v>79</v>
      </c>
      <c r="G180" s="115">
        <v>15</v>
      </c>
      <c r="I180" t="str">
        <f t="shared" si="2"/>
        <v>11126H2015HX15 min15</v>
      </c>
      <c r="K180"/>
      <c r="O180"/>
      <c r="Q180"/>
      <c r="S180"/>
      <c r="U180"/>
      <c r="W180"/>
    </row>
    <row r="181" spans="1:23" x14ac:dyDescent="0.25">
      <c r="A181" s="114">
        <v>11</v>
      </c>
      <c r="B181" s="113">
        <v>126</v>
      </c>
      <c r="C181" s="116" t="s">
        <v>205</v>
      </c>
      <c r="D181" s="116"/>
      <c r="E181" s="117" t="s">
        <v>164</v>
      </c>
      <c r="F181" s="118" t="s">
        <v>206</v>
      </c>
      <c r="G181" s="148" t="s">
        <v>207</v>
      </c>
      <c r="I181" t="str">
        <f t="shared" si="2"/>
        <v>11126H2016HWper diem or event3.15</v>
      </c>
      <c r="K181"/>
      <c r="O181"/>
      <c r="Q181"/>
      <c r="S181"/>
      <c r="U181"/>
      <c r="W181"/>
    </row>
    <row r="182" spans="1:23" x14ac:dyDescent="0.25">
      <c r="A182" s="114">
        <v>11</v>
      </c>
      <c r="B182" s="113">
        <v>126</v>
      </c>
      <c r="C182" s="116" t="s">
        <v>205</v>
      </c>
      <c r="D182" s="116"/>
      <c r="E182" s="117"/>
      <c r="F182" s="121" t="s">
        <v>143</v>
      </c>
      <c r="G182" s="148" t="s">
        <v>219</v>
      </c>
      <c r="I182" t="str">
        <f t="shared" si="2"/>
        <v>11126H2016per diem3.22</v>
      </c>
      <c r="K182"/>
      <c r="O182"/>
      <c r="Q182"/>
      <c r="S182"/>
      <c r="U182"/>
      <c r="W182"/>
    </row>
    <row r="183" spans="1:23" x14ac:dyDescent="0.25">
      <c r="A183" s="149" t="s">
        <v>135</v>
      </c>
      <c r="B183" s="145">
        <v>442</v>
      </c>
      <c r="C183" s="145" t="s">
        <v>100</v>
      </c>
      <c r="D183" s="145" t="s">
        <v>81</v>
      </c>
      <c r="E183" s="145" t="s">
        <v>101</v>
      </c>
      <c r="F183" s="150" t="s">
        <v>79</v>
      </c>
      <c r="G183" s="148" t="s">
        <v>97</v>
      </c>
      <c r="I183" t="str">
        <f t="shared" si="2"/>
        <v>11442H2014UBHA15 min3.25</v>
      </c>
      <c r="K183"/>
      <c r="O183"/>
      <c r="Q183"/>
      <c r="S183"/>
      <c r="U183"/>
      <c r="W183"/>
    </row>
    <row r="184" spans="1:23" x14ac:dyDescent="0.25">
      <c r="A184" s="149" t="s">
        <v>135</v>
      </c>
      <c r="B184" s="145">
        <v>442</v>
      </c>
      <c r="C184" s="145" t="s">
        <v>100</v>
      </c>
      <c r="D184" s="145" t="s">
        <v>81</v>
      </c>
      <c r="E184" s="145"/>
      <c r="F184" s="150" t="s">
        <v>79</v>
      </c>
      <c r="G184" s="148" t="s">
        <v>97</v>
      </c>
      <c r="I184" t="str">
        <f t="shared" si="2"/>
        <v>11442H2014UB15 min3.25</v>
      </c>
      <c r="K184"/>
      <c r="O184"/>
      <c r="Q184"/>
      <c r="S184"/>
      <c r="U184"/>
      <c r="W184"/>
    </row>
    <row r="185" spans="1:23" x14ac:dyDescent="0.25">
      <c r="A185" s="93" t="s">
        <v>135</v>
      </c>
      <c r="B185" s="94">
        <v>442</v>
      </c>
      <c r="C185" s="94" t="s">
        <v>103</v>
      </c>
      <c r="D185" s="145" t="s">
        <v>81</v>
      </c>
      <c r="E185" s="94"/>
      <c r="F185" s="95" t="s">
        <v>79</v>
      </c>
      <c r="G185" s="96" t="s">
        <v>97</v>
      </c>
      <c r="I185" t="str">
        <f t="shared" si="2"/>
        <v>11442H2021UB15 min3.25</v>
      </c>
      <c r="K185"/>
      <c r="O185"/>
      <c r="Q185"/>
      <c r="S185"/>
      <c r="U185"/>
      <c r="W185"/>
    </row>
    <row r="186" spans="1:23" x14ac:dyDescent="0.25">
      <c r="A186" s="93" t="s">
        <v>135</v>
      </c>
      <c r="B186" s="94">
        <v>443</v>
      </c>
      <c r="C186" s="94" t="s">
        <v>102</v>
      </c>
      <c r="D186" s="94" t="s">
        <v>81</v>
      </c>
      <c r="E186" s="94"/>
      <c r="F186" s="95" t="s">
        <v>79</v>
      </c>
      <c r="G186" s="96" t="s">
        <v>97</v>
      </c>
      <c r="I186" t="str">
        <f t="shared" si="2"/>
        <v>11443H2019UB15 min3.25</v>
      </c>
      <c r="K186"/>
      <c r="O186"/>
      <c r="Q186"/>
      <c r="S186"/>
      <c r="U186"/>
      <c r="W186"/>
    </row>
    <row r="187" spans="1:23" x14ac:dyDescent="0.25">
      <c r="A187" s="93" t="s">
        <v>135</v>
      </c>
      <c r="B187" s="94">
        <v>444</v>
      </c>
      <c r="C187" s="94" t="s">
        <v>95</v>
      </c>
      <c r="D187" s="94" t="s">
        <v>96</v>
      </c>
      <c r="E187" s="94"/>
      <c r="F187" s="95" t="s">
        <v>79</v>
      </c>
      <c r="G187" s="96" t="s">
        <v>97</v>
      </c>
      <c r="I187" t="str">
        <f t="shared" si="2"/>
        <v>11444H0032HP15 min3.25</v>
      </c>
      <c r="K187"/>
      <c r="O187"/>
      <c r="Q187"/>
      <c r="S187"/>
      <c r="U187"/>
      <c r="W187"/>
    </row>
    <row r="188" spans="1:23" x14ac:dyDescent="0.25">
      <c r="A188" s="93" t="s">
        <v>135</v>
      </c>
      <c r="B188" s="94">
        <v>444</v>
      </c>
      <c r="C188" s="94" t="s">
        <v>95</v>
      </c>
      <c r="D188" s="94"/>
      <c r="E188" s="94" t="s">
        <v>99</v>
      </c>
      <c r="F188" s="95" t="s">
        <v>79</v>
      </c>
      <c r="G188" s="96" t="s">
        <v>97</v>
      </c>
      <c r="I188" t="str">
        <f t="shared" si="2"/>
        <v>11444H0032HO15 min3.25</v>
      </c>
      <c r="K188"/>
      <c r="O188"/>
      <c r="Q188"/>
      <c r="S188"/>
      <c r="U188"/>
      <c r="W188"/>
    </row>
    <row r="189" spans="1:23" x14ac:dyDescent="0.25">
      <c r="A189" s="149" t="s">
        <v>135</v>
      </c>
      <c r="B189" s="145">
        <v>446</v>
      </c>
      <c r="C189" s="145" t="s">
        <v>100</v>
      </c>
      <c r="D189" s="145" t="s">
        <v>81</v>
      </c>
      <c r="E189" s="145" t="s">
        <v>101</v>
      </c>
      <c r="F189" s="150" t="s">
        <v>79</v>
      </c>
      <c r="G189" s="148" t="s">
        <v>97</v>
      </c>
      <c r="I189" t="str">
        <f t="shared" si="2"/>
        <v>11446H2014UBHA15 min3.25</v>
      </c>
      <c r="K189"/>
      <c r="O189"/>
      <c r="Q189"/>
      <c r="S189"/>
      <c r="U189"/>
      <c r="W189"/>
    </row>
    <row r="190" spans="1:23" x14ac:dyDescent="0.25">
      <c r="A190" s="149" t="s">
        <v>135</v>
      </c>
      <c r="B190" s="145">
        <v>446</v>
      </c>
      <c r="C190" s="145" t="s">
        <v>100</v>
      </c>
      <c r="D190" s="145" t="s">
        <v>81</v>
      </c>
      <c r="E190" s="145"/>
      <c r="F190" s="150" t="s">
        <v>79</v>
      </c>
      <c r="G190" s="148" t="s">
        <v>97</v>
      </c>
      <c r="I190" t="str">
        <f t="shared" si="2"/>
        <v>11446H2014UB15 min3.25</v>
      </c>
      <c r="K190"/>
      <c r="O190"/>
      <c r="Q190"/>
      <c r="S190"/>
      <c r="U190"/>
      <c r="W190"/>
    </row>
    <row r="191" spans="1:23" x14ac:dyDescent="0.25">
      <c r="A191" s="93" t="s">
        <v>135</v>
      </c>
      <c r="B191" s="94">
        <v>446</v>
      </c>
      <c r="C191" s="94" t="s">
        <v>103</v>
      </c>
      <c r="D191" s="145" t="s">
        <v>81</v>
      </c>
      <c r="E191" s="94"/>
      <c r="F191" s="95" t="s">
        <v>79</v>
      </c>
      <c r="G191" s="96" t="s">
        <v>97</v>
      </c>
      <c r="I191" t="str">
        <f t="shared" si="2"/>
        <v>11446H2021UB15 min3.25</v>
      </c>
      <c r="K191"/>
      <c r="O191"/>
      <c r="Q191"/>
      <c r="S191"/>
      <c r="U191"/>
      <c r="W191"/>
    </row>
    <row r="192" spans="1:23" x14ac:dyDescent="0.25">
      <c r="A192" s="93" t="s">
        <v>135</v>
      </c>
      <c r="B192" s="94">
        <v>447</v>
      </c>
      <c r="C192" s="94" t="s">
        <v>102</v>
      </c>
      <c r="D192" s="94" t="s">
        <v>81</v>
      </c>
      <c r="E192" s="94"/>
      <c r="F192" s="95" t="s">
        <v>79</v>
      </c>
      <c r="G192" s="96" t="s">
        <v>97</v>
      </c>
      <c r="I192" t="str">
        <f t="shared" si="2"/>
        <v>11447H2019UB15 min3.25</v>
      </c>
      <c r="K192"/>
      <c r="O192"/>
      <c r="Q192"/>
      <c r="S192"/>
      <c r="U192"/>
      <c r="W192"/>
    </row>
    <row r="193" spans="1:23" x14ac:dyDescent="0.25">
      <c r="A193" s="93" t="s">
        <v>135</v>
      </c>
      <c r="B193" s="94">
        <v>448</v>
      </c>
      <c r="C193" s="94" t="s">
        <v>95</v>
      </c>
      <c r="D193" s="94" t="s">
        <v>96</v>
      </c>
      <c r="E193" s="94"/>
      <c r="F193" s="95" t="s">
        <v>79</v>
      </c>
      <c r="G193" s="96" t="s">
        <v>97</v>
      </c>
      <c r="I193" t="str">
        <f t="shared" si="2"/>
        <v>11448H0032HP15 min3.25</v>
      </c>
      <c r="K193"/>
      <c r="O193"/>
      <c r="Q193"/>
      <c r="S193"/>
      <c r="U193"/>
      <c r="W193"/>
    </row>
    <row r="194" spans="1:23" x14ac:dyDescent="0.25">
      <c r="A194" s="93" t="s">
        <v>135</v>
      </c>
      <c r="B194" s="94">
        <v>448</v>
      </c>
      <c r="C194" s="94" t="s">
        <v>95</v>
      </c>
      <c r="D194" s="94"/>
      <c r="E194" s="94" t="s">
        <v>99</v>
      </c>
      <c r="F194" s="95" t="s">
        <v>79</v>
      </c>
      <c r="G194" s="96" t="s">
        <v>97</v>
      </c>
      <c r="I194" t="str">
        <f t="shared" si="2"/>
        <v>11448H0032HO15 min3.25</v>
      </c>
      <c r="K194"/>
      <c r="O194"/>
      <c r="Q194"/>
      <c r="S194"/>
      <c r="U194"/>
      <c r="W194"/>
    </row>
    <row r="195" spans="1:23" x14ac:dyDescent="0.25">
      <c r="A195" s="149" t="s">
        <v>135</v>
      </c>
      <c r="B195" s="145">
        <v>450</v>
      </c>
      <c r="C195" s="145" t="s">
        <v>100</v>
      </c>
      <c r="D195" s="145" t="s">
        <v>81</v>
      </c>
      <c r="E195" s="145" t="s">
        <v>101</v>
      </c>
      <c r="F195" s="150" t="s">
        <v>79</v>
      </c>
      <c r="G195" s="148" t="s">
        <v>97</v>
      </c>
      <c r="I195" t="str">
        <f t="shared" ref="I195:I258" si="3">A195&amp;B195&amp;C195&amp;D195&amp;E195&amp;F195&amp;G195</f>
        <v>11450H2014UBHA15 min3.25</v>
      </c>
      <c r="K195"/>
      <c r="O195"/>
      <c r="Q195"/>
      <c r="S195"/>
      <c r="U195"/>
      <c r="W195"/>
    </row>
    <row r="196" spans="1:23" x14ac:dyDescent="0.25">
      <c r="A196" s="149" t="s">
        <v>135</v>
      </c>
      <c r="B196" s="145">
        <v>450</v>
      </c>
      <c r="C196" s="145" t="s">
        <v>100</v>
      </c>
      <c r="D196" s="145" t="s">
        <v>81</v>
      </c>
      <c r="E196" s="145"/>
      <c r="F196" s="150" t="s">
        <v>79</v>
      </c>
      <c r="G196" s="148" t="s">
        <v>97</v>
      </c>
      <c r="I196" t="str">
        <f t="shared" si="3"/>
        <v>11450H2014UB15 min3.25</v>
      </c>
      <c r="K196"/>
      <c r="O196"/>
      <c r="Q196"/>
      <c r="S196"/>
      <c r="U196"/>
      <c r="W196"/>
    </row>
    <row r="197" spans="1:23" x14ac:dyDescent="0.25">
      <c r="A197" s="93" t="s">
        <v>135</v>
      </c>
      <c r="B197" s="94">
        <v>450</v>
      </c>
      <c r="C197" s="94" t="s">
        <v>103</v>
      </c>
      <c r="D197" s="145" t="s">
        <v>81</v>
      </c>
      <c r="E197" s="94"/>
      <c r="F197" s="95" t="s">
        <v>79</v>
      </c>
      <c r="G197" s="96" t="s">
        <v>97</v>
      </c>
      <c r="I197" t="str">
        <f t="shared" si="3"/>
        <v>11450H2021UB15 min3.25</v>
      </c>
      <c r="K197"/>
      <c r="O197"/>
      <c r="Q197"/>
      <c r="S197"/>
      <c r="U197"/>
      <c r="W197"/>
    </row>
    <row r="198" spans="1:23" x14ac:dyDescent="0.25">
      <c r="A198" s="93" t="s">
        <v>135</v>
      </c>
      <c r="B198" s="94">
        <v>451</v>
      </c>
      <c r="C198" s="94" t="s">
        <v>102</v>
      </c>
      <c r="D198" s="94" t="s">
        <v>81</v>
      </c>
      <c r="E198" s="94"/>
      <c r="F198" s="95" t="s">
        <v>79</v>
      </c>
      <c r="G198" s="96" t="s">
        <v>97</v>
      </c>
      <c r="I198" t="str">
        <f t="shared" si="3"/>
        <v>11451H2019UB15 min3.25</v>
      </c>
      <c r="K198"/>
      <c r="O198"/>
      <c r="Q198"/>
      <c r="S198"/>
      <c r="U198"/>
      <c r="W198"/>
    </row>
    <row r="199" spans="1:23" x14ac:dyDescent="0.25">
      <c r="A199" s="93" t="s">
        <v>135</v>
      </c>
      <c r="B199" s="94">
        <v>452</v>
      </c>
      <c r="C199" s="94" t="s">
        <v>95</v>
      </c>
      <c r="D199" s="94" t="s">
        <v>96</v>
      </c>
      <c r="E199" s="94"/>
      <c r="F199" s="95" t="s">
        <v>79</v>
      </c>
      <c r="G199" s="96" t="s">
        <v>97</v>
      </c>
      <c r="I199" t="str">
        <f t="shared" si="3"/>
        <v>11452H0032HP15 min3.25</v>
      </c>
      <c r="K199"/>
      <c r="O199"/>
      <c r="Q199"/>
      <c r="S199"/>
      <c r="U199"/>
      <c r="W199"/>
    </row>
    <row r="200" spans="1:23" x14ac:dyDescent="0.25">
      <c r="A200" s="93" t="s">
        <v>135</v>
      </c>
      <c r="B200" s="94">
        <v>452</v>
      </c>
      <c r="C200" s="94" t="s">
        <v>95</v>
      </c>
      <c r="D200" s="94"/>
      <c r="E200" s="94" t="s">
        <v>99</v>
      </c>
      <c r="F200" s="95" t="s">
        <v>79</v>
      </c>
      <c r="G200" s="96" t="s">
        <v>97</v>
      </c>
      <c r="I200" t="str">
        <f t="shared" si="3"/>
        <v>11452H0032HO15 min3.25</v>
      </c>
      <c r="K200"/>
      <c r="O200"/>
      <c r="Q200"/>
      <c r="S200"/>
      <c r="U200"/>
      <c r="W200"/>
    </row>
    <row r="201" spans="1:23" x14ac:dyDescent="0.25">
      <c r="A201" s="149" t="s">
        <v>135</v>
      </c>
      <c r="B201" s="145">
        <v>548</v>
      </c>
      <c r="C201" s="145">
        <v>96101</v>
      </c>
      <c r="D201" s="145" t="s">
        <v>140</v>
      </c>
      <c r="E201" s="145" t="s">
        <v>101</v>
      </c>
      <c r="F201" s="95" t="s">
        <v>105</v>
      </c>
      <c r="G201" s="148" t="s">
        <v>97</v>
      </c>
      <c r="I201" t="str">
        <f t="shared" si="3"/>
        <v>1154896101U7HAper hour3.25</v>
      </c>
      <c r="K201"/>
      <c r="O201"/>
      <c r="Q201"/>
      <c r="S201"/>
      <c r="U201"/>
      <c r="W201"/>
    </row>
    <row r="202" spans="1:23" x14ac:dyDescent="0.25">
      <c r="A202" s="149" t="s">
        <v>135</v>
      </c>
      <c r="B202" s="145">
        <v>548</v>
      </c>
      <c r="C202" s="145">
        <v>96101</v>
      </c>
      <c r="D202" s="145" t="s">
        <v>140</v>
      </c>
      <c r="E202" s="145" t="s">
        <v>188</v>
      </c>
      <c r="F202" s="95" t="s">
        <v>105</v>
      </c>
      <c r="G202" s="148" t="s">
        <v>97</v>
      </c>
      <c r="I202" t="str">
        <f t="shared" si="3"/>
        <v>1154896101U7TJper hour3.25</v>
      </c>
      <c r="K202"/>
      <c r="O202"/>
      <c r="Q202"/>
      <c r="S202"/>
      <c r="U202"/>
      <c r="W202"/>
    </row>
    <row r="203" spans="1:23" x14ac:dyDescent="0.25">
      <c r="A203" s="149" t="s">
        <v>135</v>
      </c>
      <c r="B203" s="145">
        <v>548</v>
      </c>
      <c r="C203" s="145">
        <v>96101</v>
      </c>
      <c r="D203" s="145" t="s">
        <v>140</v>
      </c>
      <c r="E203" s="145"/>
      <c r="F203" s="95" t="s">
        <v>105</v>
      </c>
      <c r="G203" s="148" t="s">
        <v>97</v>
      </c>
      <c r="I203" t="str">
        <f t="shared" si="3"/>
        <v>1154896101U7per hour3.25</v>
      </c>
      <c r="K203"/>
      <c r="O203"/>
      <c r="Q203"/>
      <c r="S203"/>
      <c r="U203"/>
      <c r="W203"/>
    </row>
    <row r="204" spans="1:23" x14ac:dyDescent="0.25">
      <c r="A204" s="149" t="s">
        <v>135</v>
      </c>
      <c r="B204" s="145">
        <v>548</v>
      </c>
      <c r="C204" s="145">
        <v>96116</v>
      </c>
      <c r="D204" s="145"/>
      <c r="E204" s="145"/>
      <c r="F204" s="95" t="s">
        <v>105</v>
      </c>
      <c r="G204" s="148" t="s">
        <v>97</v>
      </c>
      <c r="I204" t="str">
        <f t="shared" si="3"/>
        <v>1154896116per hour3.25</v>
      </c>
      <c r="K204"/>
      <c r="O204"/>
      <c r="Q204"/>
      <c r="S204"/>
      <c r="U204"/>
      <c r="W204"/>
    </row>
    <row r="205" spans="1:23" x14ac:dyDescent="0.25">
      <c r="A205" s="149" t="s">
        <v>135</v>
      </c>
      <c r="B205" s="145">
        <v>548</v>
      </c>
      <c r="C205" s="145">
        <v>96118</v>
      </c>
      <c r="D205" s="145" t="s">
        <v>81</v>
      </c>
      <c r="E205" s="145"/>
      <c r="F205" s="95" t="s">
        <v>105</v>
      </c>
      <c r="G205" s="148" t="s">
        <v>97</v>
      </c>
      <c r="I205" t="str">
        <f t="shared" si="3"/>
        <v>1154896118UBper hour3.25</v>
      </c>
      <c r="K205"/>
      <c r="O205"/>
      <c r="Q205"/>
      <c r="S205"/>
      <c r="U205"/>
      <c r="W205"/>
    </row>
    <row r="206" spans="1:23" x14ac:dyDescent="0.25">
      <c r="A206" s="149" t="s">
        <v>135</v>
      </c>
      <c r="B206" s="149" t="s">
        <v>126</v>
      </c>
      <c r="C206" s="149" t="s">
        <v>189</v>
      </c>
      <c r="D206" s="149"/>
      <c r="E206" s="149"/>
      <c r="F206" s="131" t="s">
        <v>110</v>
      </c>
      <c r="G206" s="148" t="s">
        <v>97</v>
      </c>
      <c r="I206" t="str">
        <f t="shared" si="3"/>
        <v>115489079130 min3.25</v>
      </c>
      <c r="K206"/>
      <c r="O206"/>
      <c r="Q206"/>
      <c r="S206"/>
      <c r="U206"/>
      <c r="W206"/>
    </row>
    <row r="207" spans="1:23" x14ac:dyDescent="0.25">
      <c r="A207" s="149" t="s">
        <v>135</v>
      </c>
      <c r="B207" s="145">
        <v>548</v>
      </c>
      <c r="C207" s="145" t="s">
        <v>100</v>
      </c>
      <c r="D207" s="145" t="s">
        <v>81</v>
      </c>
      <c r="E207" s="145" t="s">
        <v>101</v>
      </c>
      <c r="F207" s="150" t="s">
        <v>79</v>
      </c>
      <c r="G207" s="148" t="s">
        <v>97</v>
      </c>
      <c r="I207" t="str">
        <f t="shared" si="3"/>
        <v>11548H2014UBHA15 min3.25</v>
      </c>
      <c r="K207"/>
      <c r="O207"/>
      <c r="Q207"/>
      <c r="S207"/>
      <c r="U207"/>
      <c r="W207"/>
    </row>
    <row r="208" spans="1:23" x14ac:dyDescent="0.25">
      <c r="A208" s="149" t="s">
        <v>135</v>
      </c>
      <c r="B208" s="145">
        <v>548</v>
      </c>
      <c r="C208" s="145" t="s">
        <v>100</v>
      </c>
      <c r="D208" s="145" t="s">
        <v>81</v>
      </c>
      <c r="E208" s="145"/>
      <c r="F208" s="150" t="s">
        <v>79</v>
      </c>
      <c r="G208" s="148" t="s">
        <v>97</v>
      </c>
      <c r="I208" t="str">
        <f t="shared" si="3"/>
        <v>11548H2014UB15 min3.25</v>
      </c>
      <c r="K208"/>
      <c r="O208"/>
      <c r="Q208"/>
      <c r="S208"/>
      <c r="U208"/>
      <c r="W208"/>
    </row>
    <row r="209" spans="1:23" x14ac:dyDescent="0.25">
      <c r="A209" s="93" t="s">
        <v>135</v>
      </c>
      <c r="B209" s="94">
        <v>548</v>
      </c>
      <c r="C209" s="94" t="s">
        <v>103</v>
      </c>
      <c r="D209" s="145" t="s">
        <v>81</v>
      </c>
      <c r="E209" s="94"/>
      <c r="F209" s="95" t="s">
        <v>79</v>
      </c>
      <c r="G209" s="96" t="s">
        <v>97</v>
      </c>
      <c r="I209" t="str">
        <f t="shared" si="3"/>
        <v>11548H2021UB15 min3.25</v>
      </c>
      <c r="K209"/>
      <c r="O209"/>
      <c r="Q209"/>
      <c r="S209"/>
      <c r="U209"/>
      <c r="W209"/>
    </row>
    <row r="210" spans="1:23" x14ac:dyDescent="0.25">
      <c r="A210" s="149" t="s">
        <v>135</v>
      </c>
      <c r="B210" s="145">
        <v>549</v>
      </c>
      <c r="C210" s="145">
        <v>96101</v>
      </c>
      <c r="D210" s="145" t="s">
        <v>140</v>
      </c>
      <c r="E210" s="145" t="s">
        <v>101</v>
      </c>
      <c r="F210" s="95" t="s">
        <v>105</v>
      </c>
      <c r="G210" s="148" t="s">
        <v>97</v>
      </c>
      <c r="I210" t="str">
        <f t="shared" si="3"/>
        <v>1154996101U7HAper hour3.25</v>
      </c>
      <c r="K210"/>
      <c r="O210"/>
      <c r="Q210"/>
      <c r="S210"/>
      <c r="U210"/>
      <c r="W210"/>
    </row>
    <row r="211" spans="1:23" x14ac:dyDescent="0.25">
      <c r="A211" s="149" t="s">
        <v>135</v>
      </c>
      <c r="B211" s="145">
        <v>549</v>
      </c>
      <c r="C211" s="145">
        <v>96101</v>
      </c>
      <c r="D211" s="145" t="s">
        <v>140</v>
      </c>
      <c r="E211" s="145" t="s">
        <v>188</v>
      </c>
      <c r="F211" s="95" t="s">
        <v>105</v>
      </c>
      <c r="G211" s="148" t="s">
        <v>97</v>
      </c>
      <c r="I211" t="str">
        <f t="shared" si="3"/>
        <v>1154996101U7TJper hour3.25</v>
      </c>
      <c r="K211"/>
      <c r="O211"/>
      <c r="Q211"/>
      <c r="S211"/>
      <c r="U211"/>
      <c r="W211"/>
    </row>
    <row r="212" spans="1:23" x14ac:dyDescent="0.25">
      <c r="A212" s="149" t="s">
        <v>135</v>
      </c>
      <c r="B212" s="145">
        <v>549</v>
      </c>
      <c r="C212" s="145">
        <v>96101</v>
      </c>
      <c r="D212" s="145" t="s">
        <v>140</v>
      </c>
      <c r="E212" s="145"/>
      <c r="F212" s="95" t="s">
        <v>105</v>
      </c>
      <c r="G212" s="148" t="s">
        <v>97</v>
      </c>
      <c r="I212" t="str">
        <f t="shared" si="3"/>
        <v>1154996101U7per hour3.25</v>
      </c>
      <c r="K212"/>
      <c r="O212"/>
      <c r="Q212"/>
      <c r="S212"/>
      <c r="U212"/>
      <c r="W212"/>
    </row>
    <row r="213" spans="1:23" x14ac:dyDescent="0.25">
      <c r="A213" s="149" t="s">
        <v>135</v>
      </c>
      <c r="B213" s="145">
        <v>549</v>
      </c>
      <c r="C213" s="145">
        <v>96116</v>
      </c>
      <c r="D213" s="145"/>
      <c r="E213" s="145"/>
      <c r="F213" s="95" t="s">
        <v>105</v>
      </c>
      <c r="G213" s="148" t="s">
        <v>97</v>
      </c>
      <c r="I213" t="str">
        <f t="shared" si="3"/>
        <v>1154996116per hour3.25</v>
      </c>
      <c r="K213"/>
      <c r="O213"/>
      <c r="Q213"/>
      <c r="S213"/>
      <c r="U213"/>
      <c r="W213"/>
    </row>
    <row r="214" spans="1:23" x14ac:dyDescent="0.25">
      <c r="A214" s="149" t="s">
        <v>135</v>
      </c>
      <c r="B214" s="145">
        <v>549</v>
      </c>
      <c r="C214" s="145">
        <v>96118</v>
      </c>
      <c r="D214" s="145" t="s">
        <v>81</v>
      </c>
      <c r="E214" s="145"/>
      <c r="F214" s="95" t="s">
        <v>105</v>
      </c>
      <c r="G214" s="148" t="s">
        <v>97</v>
      </c>
      <c r="I214" t="str">
        <f t="shared" si="3"/>
        <v>1154996118UBper hour3.25</v>
      </c>
      <c r="K214"/>
      <c r="O214"/>
      <c r="Q214"/>
      <c r="S214"/>
      <c r="U214"/>
      <c r="W214"/>
    </row>
    <row r="215" spans="1:23" x14ac:dyDescent="0.25">
      <c r="A215" s="149" t="s">
        <v>135</v>
      </c>
      <c r="B215" s="149" t="s">
        <v>234</v>
      </c>
      <c r="C215" s="149" t="s">
        <v>189</v>
      </c>
      <c r="D215" s="149"/>
      <c r="E215" s="149"/>
      <c r="F215" s="131" t="s">
        <v>110</v>
      </c>
      <c r="G215" s="148" t="s">
        <v>97</v>
      </c>
      <c r="I215" t="str">
        <f t="shared" si="3"/>
        <v>115499079130 min3.25</v>
      </c>
      <c r="K215"/>
      <c r="O215"/>
      <c r="Q215"/>
      <c r="S215"/>
      <c r="U215"/>
      <c r="W215"/>
    </row>
    <row r="216" spans="1:23" x14ac:dyDescent="0.25">
      <c r="A216" s="93" t="s">
        <v>135</v>
      </c>
      <c r="B216" s="94">
        <v>549</v>
      </c>
      <c r="C216" s="94" t="s">
        <v>102</v>
      </c>
      <c r="D216" s="94" t="s">
        <v>81</v>
      </c>
      <c r="E216" s="94"/>
      <c r="F216" s="95" t="s">
        <v>79</v>
      </c>
      <c r="G216" s="96" t="s">
        <v>97</v>
      </c>
      <c r="I216" t="str">
        <f t="shared" si="3"/>
        <v>11549H2019UB15 min3.25</v>
      </c>
      <c r="K216"/>
      <c r="O216"/>
      <c r="Q216"/>
      <c r="S216"/>
      <c r="U216"/>
      <c r="W216"/>
    </row>
    <row r="217" spans="1:23" x14ac:dyDescent="0.25">
      <c r="A217" s="149" t="s">
        <v>135</v>
      </c>
      <c r="B217" s="145">
        <v>559</v>
      </c>
      <c r="C217" s="145">
        <v>96101</v>
      </c>
      <c r="D217" s="145" t="s">
        <v>140</v>
      </c>
      <c r="E217" s="145" t="s">
        <v>101</v>
      </c>
      <c r="F217" s="95" t="s">
        <v>105</v>
      </c>
      <c r="G217" s="148" t="s">
        <v>97</v>
      </c>
      <c r="I217" t="str">
        <f t="shared" si="3"/>
        <v>1155996101U7HAper hour3.25</v>
      </c>
      <c r="K217"/>
      <c r="O217"/>
      <c r="Q217"/>
      <c r="S217"/>
      <c r="U217"/>
      <c r="W217"/>
    </row>
    <row r="218" spans="1:23" x14ac:dyDescent="0.25">
      <c r="A218" s="149" t="s">
        <v>135</v>
      </c>
      <c r="B218" s="145">
        <v>559</v>
      </c>
      <c r="C218" s="145">
        <v>96101</v>
      </c>
      <c r="D218" s="145" t="s">
        <v>140</v>
      </c>
      <c r="E218" s="145" t="s">
        <v>188</v>
      </c>
      <c r="F218" s="95" t="s">
        <v>105</v>
      </c>
      <c r="G218" s="148" t="s">
        <v>97</v>
      </c>
      <c r="I218" t="str">
        <f t="shared" si="3"/>
        <v>1155996101U7TJper hour3.25</v>
      </c>
      <c r="K218"/>
      <c r="O218"/>
      <c r="Q218"/>
      <c r="S218"/>
      <c r="U218"/>
      <c r="W218"/>
    </row>
    <row r="219" spans="1:23" x14ac:dyDescent="0.25">
      <c r="A219" s="149" t="s">
        <v>135</v>
      </c>
      <c r="B219" s="145">
        <v>559</v>
      </c>
      <c r="C219" s="145">
        <v>96101</v>
      </c>
      <c r="D219" s="145" t="s">
        <v>140</v>
      </c>
      <c r="E219" s="145"/>
      <c r="F219" s="95" t="s">
        <v>105</v>
      </c>
      <c r="G219" s="148" t="s">
        <v>97</v>
      </c>
      <c r="I219" t="str">
        <f t="shared" si="3"/>
        <v>1155996101U7per hour3.25</v>
      </c>
      <c r="K219"/>
      <c r="O219"/>
      <c r="Q219"/>
      <c r="S219"/>
      <c r="U219"/>
      <c r="W219"/>
    </row>
    <row r="220" spans="1:23" x14ac:dyDescent="0.25">
      <c r="A220" s="149" t="s">
        <v>135</v>
      </c>
      <c r="B220" s="145">
        <v>559</v>
      </c>
      <c r="C220" s="145">
        <v>96116</v>
      </c>
      <c r="D220" s="145"/>
      <c r="E220" s="145"/>
      <c r="F220" s="95" t="s">
        <v>105</v>
      </c>
      <c r="G220" s="148" t="s">
        <v>97</v>
      </c>
      <c r="I220" t="str">
        <f t="shared" si="3"/>
        <v>1155996116per hour3.25</v>
      </c>
      <c r="K220"/>
      <c r="O220"/>
      <c r="Q220"/>
      <c r="S220"/>
      <c r="U220"/>
      <c r="W220"/>
    </row>
    <row r="221" spans="1:23" x14ac:dyDescent="0.25">
      <c r="A221" s="149" t="s">
        <v>135</v>
      </c>
      <c r="B221" s="145">
        <v>559</v>
      </c>
      <c r="C221" s="145">
        <v>96118</v>
      </c>
      <c r="D221" s="145" t="s">
        <v>81</v>
      </c>
      <c r="E221" s="145"/>
      <c r="F221" s="95" t="s">
        <v>105</v>
      </c>
      <c r="G221" s="148" t="s">
        <v>97</v>
      </c>
      <c r="I221" t="str">
        <f t="shared" si="3"/>
        <v>1155996118UBper hour3.25</v>
      </c>
      <c r="K221"/>
      <c r="O221"/>
      <c r="Q221"/>
      <c r="S221"/>
      <c r="U221"/>
      <c r="W221"/>
    </row>
    <row r="222" spans="1:23" x14ac:dyDescent="0.25">
      <c r="A222" s="149" t="s">
        <v>135</v>
      </c>
      <c r="B222" s="149" t="s">
        <v>235</v>
      </c>
      <c r="C222" s="149" t="s">
        <v>189</v>
      </c>
      <c r="D222" s="149"/>
      <c r="E222" s="149"/>
      <c r="F222" s="131" t="s">
        <v>110</v>
      </c>
      <c r="G222" s="148" t="s">
        <v>97</v>
      </c>
      <c r="I222" t="str">
        <f t="shared" si="3"/>
        <v>115599079130 min3.25</v>
      </c>
      <c r="K222"/>
      <c r="O222"/>
      <c r="Q222"/>
      <c r="S222"/>
      <c r="U222"/>
      <c r="W222"/>
    </row>
    <row r="223" spans="1:23" x14ac:dyDescent="0.25">
      <c r="A223" s="93" t="s">
        <v>135</v>
      </c>
      <c r="B223" s="94">
        <v>559</v>
      </c>
      <c r="C223" s="94" t="s">
        <v>95</v>
      </c>
      <c r="D223" s="94" t="s">
        <v>96</v>
      </c>
      <c r="E223" s="94"/>
      <c r="F223" s="95" t="s">
        <v>79</v>
      </c>
      <c r="G223" s="96" t="s">
        <v>97</v>
      </c>
      <c r="I223" t="str">
        <f t="shared" si="3"/>
        <v>11559H0032HP15 min3.25</v>
      </c>
      <c r="K223"/>
      <c r="O223"/>
      <c r="Q223"/>
      <c r="S223"/>
      <c r="U223"/>
      <c r="W223"/>
    </row>
    <row r="224" spans="1:23" x14ac:dyDescent="0.25">
      <c r="A224" s="93" t="s">
        <v>135</v>
      </c>
      <c r="B224" s="94">
        <v>559</v>
      </c>
      <c r="C224" s="94" t="s">
        <v>95</v>
      </c>
      <c r="D224" s="94"/>
      <c r="E224" s="94" t="s">
        <v>99</v>
      </c>
      <c r="F224" s="95" t="s">
        <v>79</v>
      </c>
      <c r="G224" s="96" t="s">
        <v>97</v>
      </c>
      <c r="I224" t="str">
        <f t="shared" si="3"/>
        <v>11559H0032HO15 min3.25</v>
      </c>
      <c r="K224"/>
      <c r="O224"/>
      <c r="Q224"/>
      <c r="S224"/>
      <c r="U224"/>
      <c r="W224"/>
    </row>
    <row r="225" spans="1:23" x14ac:dyDescent="0.25">
      <c r="A225" s="149" t="s">
        <v>191</v>
      </c>
      <c r="B225" s="145">
        <v>175</v>
      </c>
      <c r="C225" s="145" t="s">
        <v>192</v>
      </c>
      <c r="D225" s="145" t="s">
        <v>81</v>
      </c>
      <c r="E225" s="145"/>
      <c r="F225" s="95" t="s">
        <v>150</v>
      </c>
      <c r="G225" s="148" t="s">
        <v>97</v>
      </c>
      <c r="I225" t="str">
        <f t="shared" si="3"/>
        <v>17175G0176UB1 hour3.25</v>
      </c>
      <c r="K225"/>
      <c r="O225"/>
      <c r="Q225"/>
      <c r="S225"/>
      <c r="U225"/>
      <c r="W225"/>
    </row>
    <row r="226" spans="1:23" x14ac:dyDescent="0.25">
      <c r="A226" s="149" t="s">
        <v>185</v>
      </c>
      <c r="B226" s="145">
        <v>190</v>
      </c>
      <c r="C226" s="145">
        <v>90791</v>
      </c>
      <c r="D226" s="145"/>
      <c r="E226" s="145"/>
      <c r="F226" s="150" t="s">
        <v>110</v>
      </c>
      <c r="G226" s="148" t="s">
        <v>187</v>
      </c>
      <c r="I226" t="str">
        <f t="shared" si="3"/>
        <v>191909079130 min25</v>
      </c>
      <c r="K226"/>
      <c r="O226"/>
      <c r="Q226"/>
      <c r="S226"/>
      <c r="U226"/>
      <c r="W226"/>
    </row>
    <row r="227" spans="1:23" x14ac:dyDescent="0.25">
      <c r="A227" s="149" t="s">
        <v>185</v>
      </c>
      <c r="B227" s="145">
        <v>190</v>
      </c>
      <c r="C227" s="146">
        <v>90832</v>
      </c>
      <c r="D227" s="146"/>
      <c r="E227" s="133"/>
      <c r="F227" s="134" t="s">
        <v>110</v>
      </c>
      <c r="G227" s="148" t="s">
        <v>94</v>
      </c>
      <c r="I227" t="str">
        <f t="shared" si="3"/>
        <v>191909083230 min3.6</v>
      </c>
      <c r="K227"/>
      <c r="O227"/>
      <c r="Q227"/>
      <c r="S227"/>
      <c r="U227"/>
      <c r="W227"/>
    </row>
    <row r="228" spans="1:23" x14ac:dyDescent="0.25">
      <c r="A228" s="149" t="s">
        <v>185</v>
      </c>
      <c r="B228" s="145">
        <v>190</v>
      </c>
      <c r="C228" s="146">
        <v>90834</v>
      </c>
      <c r="D228" s="146"/>
      <c r="E228" s="133"/>
      <c r="F228" s="134" t="s">
        <v>112</v>
      </c>
      <c r="G228" s="148" t="s">
        <v>94</v>
      </c>
      <c r="I228" t="str">
        <f t="shared" si="3"/>
        <v>191909083445 min3.6</v>
      </c>
      <c r="K228"/>
      <c r="O228"/>
      <c r="Q228"/>
      <c r="S228"/>
      <c r="U228"/>
      <c r="W228"/>
    </row>
    <row r="229" spans="1:23" x14ac:dyDescent="0.25">
      <c r="A229" s="149" t="s">
        <v>185</v>
      </c>
      <c r="B229" s="145">
        <v>190</v>
      </c>
      <c r="C229" s="146">
        <v>90837</v>
      </c>
      <c r="D229" s="146"/>
      <c r="E229" s="133"/>
      <c r="F229" s="134" t="s">
        <v>114</v>
      </c>
      <c r="G229" s="148" t="s">
        <v>94</v>
      </c>
      <c r="I229" t="str">
        <f t="shared" si="3"/>
        <v>191909083760 min3.6</v>
      </c>
      <c r="K229"/>
      <c r="O229"/>
      <c r="Q229"/>
      <c r="S229"/>
      <c r="U229"/>
      <c r="W229"/>
    </row>
    <row r="230" spans="1:23" x14ac:dyDescent="0.25">
      <c r="A230" s="149" t="s">
        <v>185</v>
      </c>
      <c r="B230" s="145">
        <v>190</v>
      </c>
      <c r="C230" s="145">
        <v>90846</v>
      </c>
      <c r="D230" s="146" t="s">
        <v>81</v>
      </c>
      <c r="E230" s="145"/>
      <c r="F230" s="150" t="s">
        <v>79</v>
      </c>
      <c r="G230" s="148" t="s">
        <v>94</v>
      </c>
      <c r="I230" t="str">
        <f t="shared" si="3"/>
        <v>1919090846UB15 min3.6</v>
      </c>
      <c r="K230"/>
      <c r="O230"/>
      <c r="Q230"/>
      <c r="S230"/>
      <c r="U230"/>
      <c r="W230"/>
    </row>
    <row r="231" spans="1:23" x14ac:dyDescent="0.25">
      <c r="A231" s="93" t="s">
        <v>185</v>
      </c>
      <c r="B231" s="94">
        <v>190</v>
      </c>
      <c r="C231" s="94">
        <v>90847</v>
      </c>
      <c r="D231" s="146" t="s">
        <v>81</v>
      </c>
      <c r="E231" s="94"/>
      <c r="F231" s="95" t="s">
        <v>79</v>
      </c>
      <c r="G231" s="148" t="s">
        <v>94</v>
      </c>
      <c r="I231" t="str">
        <f t="shared" si="3"/>
        <v>1919090847UB15 min3.6</v>
      </c>
      <c r="K231"/>
      <c r="O231"/>
      <c r="Q231"/>
      <c r="S231"/>
      <c r="U231"/>
      <c r="W231"/>
    </row>
    <row r="232" spans="1:23" x14ac:dyDescent="0.25">
      <c r="A232" s="93" t="s">
        <v>185</v>
      </c>
      <c r="B232" s="94">
        <v>190</v>
      </c>
      <c r="C232" s="94">
        <v>90853</v>
      </c>
      <c r="D232" s="146" t="s">
        <v>81</v>
      </c>
      <c r="E232" s="94"/>
      <c r="F232" s="150" t="s">
        <v>79</v>
      </c>
      <c r="G232" s="148" t="s">
        <v>94</v>
      </c>
      <c r="I232" t="str">
        <f t="shared" si="3"/>
        <v>1919090853UB15 min3.6</v>
      </c>
      <c r="K232"/>
      <c r="O232"/>
      <c r="Q232"/>
      <c r="S232"/>
      <c r="U232"/>
      <c r="W232"/>
    </row>
    <row r="233" spans="1:23" x14ac:dyDescent="0.25">
      <c r="A233" s="93" t="s">
        <v>185</v>
      </c>
      <c r="B233" s="94">
        <v>190</v>
      </c>
      <c r="C233" s="94">
        <v>90875</v>
      </c>
      <c r="D233" s="146"/>
      <c r="E233" s="94"/>
      <c r="F233" s="150" t="s">
        <v>108</v>
      </c>
      <c r="G233" s="148" t="s">
        <v>94</v>
      </c>
      <c r="I233" t="str">
        <f t="shared" si="3"/>
        <v>1919090875Occurrence3.6</v>
      </c>
      <c r="K233"/>
      <c r="O233"/>
      <c r="Q233"/>
      <c r="S233"/>
      <c r="U233"/>
      <c r="W233"/>
    </row>
    <row r="234" spans="1:23" x14ac:dyDescent="0.25">
      <c r="A234" s="93" t="s">
        <v>185</v>
      </c>
      <c r="B234" s="94">
        <v>190</v>
      </c>
      <c r="C234" s="145">
        <v>96101</v>
      </c>
      <c r="D234" s="94" t="s">
        <v>186</v>
      </c>
      <c r="E234" s="94"/>
      <c r="F234" s="95" t="s">
        <v>115</v>
      </c>
      <c r="G234" s="148" t="s">
        <v>94</v>
      </c>
      <c r="I234" t="str">
        <f t="shared" si="3"/>
        <v>1919096101AHper occurrence3.6</v>
      </c>
      <c r="K234"/>
      <c r="O234"/>
      <c r="Q234"/>
      <c r="S234"/>
      <c r="U234"/>
      <c r="W234"/>
    </row>
    <row r="235" spans="1:23" x14ac:dyDescent="0.25">
      <c r="A235" s="93" t="s">
        <v>185</v>
      </c>
      <c r="B235" s="94">
        <v>190</v>
      </c>
      <c r="C235" s="145">
        <v>96101</v>
      </c>
      <c r="D235" s="94" t="s">
        <v>84</v>
      </c>
      <c r="E235" s="94"/>
      <c r="F235" s="95" t="s">
        <v>115</v>
      </c>
      <c r="G235" s="148" t="s">
        <v>94</v>
      </c>
      <c r="I235" t="str">
        <f t="shared" si="3"/>
        <v>1919096101TFper occurrence3.6</v>
      </c>
      <c r="K235"/>
      <c r="O235"/>
      <c r="Q235"/>
      <c r="S235"/>
      <c r="U235"/>
      <c r="W235"/>
    </row>
    <row r="236" spans="1:23" x14ac:dyDescent="0.25">
      <c r="A236" s="93" t="s">
        <v>185</v>
      </c>
      <c r="B236" s="94">
        <v>190</v>
      </c>
      <c r="C236" s="145">
        <v>96101</v>
      </c>
      <c r="D236" s="94" t="s">
        <v>116</v>
      </c>
      <c r="E236" s="94"/>
      <c r="F236" s="95" t="s">
        <v>115</v>
      </c>
      <c r="G236" s="148" t="s">
        <v>94</v>
      </c>
      <c r="I236" t="str">
        <f t="shared" si="3"/>
        <v>1919096101TGper occurrence3.6</v>
      </c>
      <c r="K236"/>
      <c r="O236"/>
      <c r="Q236"/>
      <c r="S236"/>
      <c r="U236"/>
      <c r="W236"/>
    </row>
    <row r="237" spans="1:23" x14ac:dyDescent="0.25">
      <c r="A237" s="149" t="s">
        <v>185</v>
      </c>
      <c r="B237" s="145">
        <v>190</v>
      </c>
      <c r="C237" s="145">
        <v>96101</v>
      </c>
      <c r="D237" s="145" t="s">
        <v>140</v>
      </c>
      <c r="E237" s="145" t="s">
        <v>101</v>
      </c>
      <c r="F237" s="150" t="s">
        <v>105</v>
      </c>
      <c r="G237" s="148" t="s">
        <v>187</v>
      </c>
      <c r="I237" t="str">
        <f t="shared" si="3"/>
        <v>1919096101U7HAper hour25</v>
      </c>
      <c r="K237"/>
      <c r="O237"/>
      <c r="Q237"/>
      <c r="S237"/>
      <c r="U237"/>
      <c r="W237"/>
    </row>
    <row r="238" spans="1:23" x14ac:dyDescent="0.25">
      <c r="A238" s="149" t="s">
        <v>185</v>
      </c>
      <c r="B238" s="145">
        <v>190</v>
      </c>
      <c r="C238" s="145">
        <v>96101</v>
      </c>
      <c r="D238" s="145" t="s">
        <v>140</v>
      </c>
      <c r="E238" s="145" t="s">
        <v>188</v>
      </c>
      <c r="F238" s="150" t="s">
        <v>105</v>
      </c>
      <c r="G238" s="148" t="s">
        <v>187</v>
      </c>
      <c r="I238" t="str">
        <f t="shared" si="3"/>
        <v>1919096101U7TJper hour25</v>
      </c>
      <c r="K238"/>
      <c r="O238"/>
      <c r="Q238"/>
      <c r="S238"/>
      <c r="U238"/>
      <c r="W238"/>
    </row>
    <row r="239" spans="1:23" x14ac:dyDescent="0.25">
      <c r="A239" s="93" t="s">
        <v>185</v>
      </c>
      <c r="B239" s="94">
        <v>190</v>
      </c>
      <c r="C239" s="145">
        <v>96101</v>
      </c>
      <c r="D239" s="94"/>
      <c r="E239" s="94"/>
      <c r="F239" s="95" t="s">
        <v>115</v>
      </c>
      <c r="G239" s="148" t="s">
        <v>94</v>
      </c>
      <c r="I239" t="str">
        <f t="shared" si="3"/>
        <v>1919096101per occurrence3.6</v>
      </c>
      <c r="K239"/>
      <c r="O239"/>
      <c r="Q239"/>
      <c r="S239"/>
      <c r="U239"/>
      <c r="W239"/>
    </row>
    <row r="240" spans="1:23" x14ac:dyDescent="0.25">
      <c r="A240" s="149" t="s">
        <v>185</v>
      </c>
      <c r="B240" s="145">
        <v>190</v>
      </c>
      <c r="C240" s="145">
        <v>96116</v>
      </c>
      <c r="D240" s="145"/>
      <c r="E240" s="145"/>
      <c r="F240" s="150" t="s">
        <v>105</v>
      </c>
      <c r="G240" s="148" t="s">
        <v>187</v>
      </c>
      <c r="I240" t="str">
        <f t="shared" si="3"/>
        <v>1919096116per hour25</v>
      </c>
      <c r="K240"/>
      <c r="O240"/>
      <c r="Q240"/>
      <c r="S240"/>
      <c r="U240"/>
      <c r="W240"/>
    </row>
    <row r="241" spans="1:23" x14ac:dyDescent="0.25">
      <c r="A241" s="149" t="s">
        <v>185</v>
      </c>
      <c r="B241" s="145">
        <v>190</v>
      </c>
      <c r="C241" s="145">
        <v>96118</v>
      </c>
      <c r="D241" s="145" t="s">
        <v>81</v>
      </c>
      <c r="E241" s="145"/>
      <c r="F241" s="150" t="s">
        <v>105</v>
      </c>
      <c r="G241" s="148" t="s">
        <v>97</v>
      </c>
      <c r="I241" t="str">
        <f t="shared" si="3"/>
        <v>1919096118UBper hour3.25</v>
      </c>
      <c r="K241"/>
      <c r="O241"/>
      <c r="Q241"/>
      <c r="S241"/>
      <c r="U241"/>
      <c r="W241"/>
    </row>
    <row r="242" spans="1:23" x14ac:dyDescent="0.25">
      <c r="A242" s="93" t="s">
        <v>185</v>
      </c>
      <c r="B242" s="94">
        <v>190</v>
      </c>
      <c r="C242" s="104">
        <v>96118</v>
      </c>
      <c r="D242" s="94"/>
      <c r="E242" s="94"/>
      <c r="F242" s="95" t="s">
        <v>115</v>
      </c>
      <c r="G242" s="148" t="s">
        <v>94</v>
      </c>
      <c r="I242" t="str">
        <f t="shared" si="3"/>
        <v>1919096118per occurrence3.6</v>
      </c>
      <c r="K242"/>
      <c r="O242"/>
      <c r="Q242"/>
      <c r="S242"/>
      <c r="U242"/>
      <c r="W242"/>
    </row>
    <row r="243" spans="1:23" x14ac:dyDescent="0.25">
      <c r="A243" s="149" t="s">
        <v>185</v>
      </c>
      <c r="B243" s="145">
        <v>548</v>
      </c>
      <c r="C243" s="145" t="s">
        <v>100</v>
      </c>
      <c r="D243" s="145" t="s">
        <v>81</v>
      </c>
      <c r="E243" s="145" t="s">
        <v>101</v>
      </c>
      <c r="F243" s="150" t="s">
        <v>79</v>
      </c>
      <c r="G243" s="148" t="s">
        <v>97</v>
      </c>
      <c r="I243" t="str">
        <f t="shared" si="3"/>
        <v>19548H2014UBHA15 min3.25</v>
      </c>
      <c r="K243"/>
      <c r="O243"/>
      <c r="Q243"/>
      <c r="S243"/>
      <c r="U243"/>
      <c r="W243"/>
    </row>
    <row r="244" spans="1:23" x14ac:dyDescent="0.25">
      <c r="A244" s="149" t="s">
        <v>185</v>
      </c>
      <c r="B244" s="145">
        <v>548</v>
      </c>
      <c r="C244" s="145" t="s">
        <v>100</v>
      </c>
      <c r="D244" s="145" t="s">
        <v>81</v>
      </c>
      <c r="E244" s="145"/>
      <c r="F244" s="150" t="s">
        <v>79</v>
      </c>
      <c r="G244" s="148" t="s">
        <v>97</v>
      </c>
      <c r="I244" t="str">
        <f t="shared" si="3"/>
        <v>19548H2014UB15 min3.25</v>
      </c>
      <c r="K244"/>
      <c r="O244"/>
      <c r="Q244"/>
      <c r="S244"/>
      <c r="U244"/>
      <c r="W244"/>
    </row>
    <row r="245" spans="1:23" x14ac:dyDescent="0.25">
      <c r="A245" s="93" t="s">
        <v>185</v>
      </c>
      <c r="B245" s="94">
        <v>548</v>
      </c>
      <c r="C245" s="94" t="s">
        <v>103</v>
      </c>
      <c r="D245" s="145" t="s">
        <v>81</v>
      </c>
      <c r="E245" s="94"/>
      <c r="F245" s="95" t="s">
        <v>79</v>
      </c>
      <c r="G245" s="96" t="s">
        <v>97</v>
      </c>
      <c r="I245" t="str">
        <f t="shared" si="3"/>
        <v>19548H2021UB15 min3.25</v>
      </c>
      <c r="K245"/>
      <c r="O245"/>
      <c r="Q245"/>
      <c r="S245"/>
      <c r="U245"/>
      <c r="W245"/>
    </row>
    <row r="246" spans="1:23" x14ac:dyDescent="0.25">
      <c r="A246" s="93" t="s">
        <v>185</v>
      </c>
      <c r="B246" s="94">
        <v>549</v>
      </c>
      <c r="C246" s="94" t="s">
        <v>102</v>
      </c>
      <c r="D246" s="94" t="s">
        <v>81</v>
      </c>
      <c r="E246" s="94"/>
      <c r="F246" s="95" t="s">
        <v>79</v>
      </c>
      <c r="G246" s="96" t="s">
        <v>97</v>
      </c>
      <c r="I246" t="str">
        <f t="shared" si="3"/>
        <v>19549H2019UB15 min3.25</v>
      </c>
      <c r="K246"/>
      <c r="O246"/>
      <c r="Q246"/>
      <c r="S246"/>
      <c r="U246"/>
      <c r="W246"/>
    </row>
    <row r="247" spans="1:23" x14ac:dyDescent="0.25">
      <c r="A247" s="93">
        <v>19</v>
      </c>
      <c r="B247" s="94">
        <v>559</v>
      </c>
      <c r="C247" s="94" t="s">
        <v>95</v>
      </c>
      <c r="D247" s="94" t="s">
        <v>96</v>
      </c>
      <c r="E247" s="94"/>
      <c r="F247" s="95" t="s">
        <v>79</v>
      </c>
      <c r="G247" s="96" t="s">
        <v>97</v>
      </c>
      <c r="I247" t="str">
        <f t="shared" si="3"/>
        <v>19559H0032HP15 min3.25</v>
      </c>
      <c r="K247"/>
      <c r="O247"/>
      <c r="Q247"/>
      <c r="S247"/>
      <c r="U247"/>
      <c r="W247"/>
    </row>
    <row r="248" spans="1:23" x14ac:dyDescent="0.25">
      <c r="A248" s="93" t="s">
        <v>185</v>
      </c>
      <c r="B248" s="94">
        <v>559</v>
      </c>
      <c r="C248" s="94" t="s">
        <v>95</v>
      </c>
      <c r="D248" s="94"/>
      <c r="E248" s="94" t="s">
        <v>99</v>
      </c>
      <c r="F248" s="95" t="s">
        <v>79</v>
      </c>
      <c r="G248" s="96" t="s">
        <v>97</v>
      </c>
      <c r="I248" t="str">
        <f t="shared" si="3"/>
        <v>19559H0032HO15 min3.25</v>
      </c>
      <c r="K248"/>
      <c r="O248"/>
      <c r="Q248"/>
      <c r="S248"/>
      <c r="U248"/>
      <c r="W248"/>
    </row>
    <row r="249" spans="1:23" x14ac:dyDescent="0.25">
      <c r="A249" s="149" t="s">
        <v>88</v>
      </c>
      <c r="B249" s="145" t="s">
        <v>85</v>
      </c>
      <c r="C249" s="145" t="s">
        <v>86</v>
      </c>
      <c r="D249" s="145"/>
      <c r="E249" s="145" t="s">
        <v>89</v>
      </c>
      <c r="F249" s="150" t="s">
        <v>79</v>
      </c>
      <c r="G249" s="148" t="s">
        <v>87</v>
      </c>
      <c r="I249" t="str">
        <f t="shared" si="3"/>
        <v>21 076H0038GT15 min3.27</v>
      </c>
      <c r="K249"/>
      <c r="O249"/>
      <c r="Q249"/>
      <c r="S249"/>
      <c r="U249"/>
      <c r="W249"/>
    </row>
    <row r="250" spans="1:23" x14ac:dyDescent="0.25">
      <c r="A250" s="149" t="s">
        <v>76</v>
      </c>
      <c r="B250" s="97" t="s">
        <v>85</v>
      </c>
      <c r="C250" s="145" t="s">
        <v>86</v>
      </c>
      <c r="D250" s="145"/>
      <c r="E250" s="145"/>
      <c r="F250" s="150" t="s">
        <v>79</v>
      </c>
      <c r="G250" s="148" t="s">
        <v>87</v>
      </c>
      <c r="I250" t="str">
        <f t="shared" si="3"/>
        <v>21076H003815 min3.27</v>
      </c>
      <c r="K250"/>
      <c r="O250"/>
      <c r="Q250"/>
      <c r="S250"/>
      <c r="U250"/>
      <c r="W250"/>
    </row>
    <row r="251" spans="1:23" x14ac:dyDescent="0.25">
      <c r="A251" s="114">
        <v>21</v>
      </c>
      <c r="B251" s="113">
        <v>215</v>
      </c>
      <c r="C251" s="116" t="s">
        <v>148</v>
      </c>
      <c r="D251" s="116"/>
      <c r="E251" s="117" t="s">
        <v>200</v>
      </c>
      <c r="F251" s="122" t="s">
        <v>79</v>
      </c>
      <c r="G251" s="115" t="s">
        <v>216</v>
      </c>
      <c r="I251" t="str">
        <f t="shared" si="3"/>
        <v>21215T1016HX15 min3.20</v>
      </c>
      <c r="K251"/>
      <c r="O251"/>
      <c r="Q251"/>
      <c r="S251"/>
      <c r="U251"/>
      <c r="W251"/>
    </row>
    <row r="252" spans="1:23" x14ac:dyDescent="0.25">
      <c r="A252" s="149" t="s">
        <v>76</v>
      </c>
      <c r="B252" s="145">
        <v>221</v>
      </c>
      <c r="C252" s="145" t="s">
        <v>77</v>
      </c>
      <c r="D252" s="145" t="s">
        <v>84</v>
      </c>
      <c r="E252" s="145" t="s">
        <v>92</v>
      </c>
      <c r="F252" s="150" t="s">
        <v>79</v>
      </c>
      <c r="G252" s="148" t="s">
        <v>80</v>
      </c>
      <c r="I252" t="str">
        <f t="shared" si="3"/>
        <v>21221T1017TFHE15 min3.4</v>
      </c>
      <c r="K252"/>
      <c r="O252"/>
      <c r="Q252"/>
      <c r="S252"/>
      <c r="U252"/>
      <c r="W252"/>
    </row>
    <row r="253" spans="1:23" x14ac:dyDescent="0.25">
      <c r="A253" s="149" t="s">
        <v>76</v>
      </c>
      <c r="B253" s="145">
        <v>221</v>
      </c>
      <c r="C253" s="145" t="s">
        <v>77</v>
      </c>
      <c r="D253" s="145" t="s">
        <v>84</v>
      </c>
      <c r="E253" s="145" t="s">
        <v>82</v>
      </c>
      <c r="F253" s="150" t="s">
        <v>79</v>
      </c>
      <c r="G253" s="148" t="s">
        <v>80</v>
      </c>
      <c r="I253" t="str">
        <f t="shared" si="3"/>
        <v>21221T1017TFHK15 min3.4</v>
      </c>
      <c r="K253"/>
      <c r="O253"/>
      <c r="Q253"/>
      <c r="S253"/>
      <c r="U253"/>
      <c r="W253"/>
    </row>
    <row r="254" spans="1:23" x14ac:dyDescent="0.25">
      <c r="A254" s="149" t="s">
        <v>76</v>
      </c>
      <c r="B254" s="145">
        <v>221</v>
      </c>
      <c r="C254" s="145" t="s">
        <v>77</v>
      </c>
      <c r="D254" s="145" t="s">
        <v>84</v>
      </c>
      <c r="E254" s="145"/>
      <c r="F254" s="150" t="s">
        <v>79</v>
      </c>
      <c r="G254" s="148" t="s">
        <v>80</v>
      </c>
      <c r="I254" t="str">
        <f t="shared" si="3"/>
        <v>21221T1017TF15 min3.4</v>
      </c>
      <c r="K254"/>
      <c r="O254"/>
      <c r="Q254"/>
      <c r="S254"/>
      <c r="U254"/>
      <c r="W254"/>
    </row>
    <row r="255" spans="1:23" x14ac:dyDescent="0.25">
      <c r="A255" s="93" t="s">
        <v>76</v>
      </c>
      <c r="B255" s="94">
        <v>222</v>
      </c>
      <c r="C255" s="94" t="s">
        <v>77</v>
      </c>
      <c r="D255" s="145" t="s">
        <v>81</v>
      </c>
      <c r="E255" s="94" t="s">
        <v>92</v>
      </c>
      <c r="F255" s="95" t="s">
        <v>79</v>
      </c>
      <c r="G255" s="96" t="s">
        <v>80</v>
      </c>
      <c r="I255" t="str">
        <f t="shared" si="3"/>
        <v>21222T1017UBHE15 min3.4</v>
      </c>
      <c r="K255"/>
      <c r="O255"/>
      <c r="Q255"/>
      <c r="S255"/>
      <c r="U255"/>
      <c r="W255"/>
    </row>
    <row r="256" spans="1:23" x14ac:dyDescent="0.25">
      <c r="A256" s="93" t="s">
        <v>76</v>
      </c>
      <c r="B256" s="94">
        <v>222</v>
      </c>
      <c r="C256" s="94" t="s">
        <v>77</v>
      </c>
      <c r="D256" s="145" t="s">
        <v>81</v>
      </c>
      <c r="E256" s="94" t="s">
        <v>82</v>
      </c>
      <c r="F256" s="95" t="s">
        <v>79</v>
      </c>
      <c r="G256" s="96" t="s">
        <v>80</v>
      </c>
      <c r="I256" t="str">
        <f t="shared" si="3"/>
        <v>21222T1017UBHK15 min3.4</v>
      </c>
      <c r="K256"/>
      <c r="O256"/>
      <c r="Q256"/>
      <c r="S256"/>
      <c r="U256"/>
      <c r="W256"/>
    </row>
    <row r="257" spans="1:23" x14ac:dyDescent="0.25">
      <c r="A257" s="93" t="s">
        <v>76</v>
      </c>
      <c r="B257" s="94">
        <v>222</v>
      </c>
      <c r="C257" s="94" t="s">
        <v>77</v>
      </c>
      <c r="D257" s="145" t="s">
        <v>81</v>
      </c>
      <c r="E257" s="94" t="s">
        <v>83</v>
      </c>
      <c r="F257" s="95" t="s">
        <v>79</v>
      </c>
      <c r="G257" s="96" t="s">
        <v>80</v>
      </c>
      <c r="I257" t="str">
        <f t="shared" si="3"/>
        <v>21222T1017UBUC15 min3.4</v>
      </c>
      <c r="K257"/>
      <c r="O257"/>
      <c r="Q257"/>
      <c r="S257"/>
      <c r="U257"/>
      <c r="W257"/>
    </row>
    <row r="258" spans="1:23" x14ac:dyDescent="0.25">
      <c r="A258" s="93" t="s">
        <v>76</v>
      </c>
      <c r="B258" s="94">
        <v>222</v>
      </c>
      <c r="C258" s="94" t="s">
        <v>77</v>
      </c>
      <c r="D258" s="145" t="s">
        <v>81</v>
      </c>
      <c r="E258" s="94"/>
      <c r="F258" s="95" t="s">
        <v>79</v>
      </c>
      <c r="G258" s="96" t="s">
        <v>80</v>
      </c>
      <c r="I258" t="str">
        <f t="shared" si="3"/>
        <v>21222T1017UB15 min3.4</v>
      </c>
      <c r="K258"/>
      <c r="O258"/>
      <c r="Q258"/>
      <c r="S258"/>
      <c r="U258"/>
      <c r="W258"/>
    </row>
    <row r="259" spans="1:23" x14ac:dyDescent="0.25">
      <c r="A259" s="93" t="s">
        <v>76</v>
      </c>
      <c r="B259" s="94">
        <v>222</v>
      </c>
      <c r="C259" s="94" t="s">
        <v>77</v>
      </c>
      <c r="D259" s="94"/>
      <c r="E259" s="94" t="s">
        <v>92</v>
      </c>
      <c r="F259" s="95" t="s">
        <v>79</v>
      </c>
      <c r="G259" s="96" t="s">
        <v>80</v>
      </c>
      <c r="I259" t="str">
        <f t="shared" ref="I259:I322" si="4">A259&amp;B259&amp;C259&amp;D259&amp;E259&amp;F259&amp;G259</f>
        <v>21222T1017HE15 min3.4</v>
      </c>
      <c r="K259"/>
      <c r="O259"/>
      <c r="Q259"/>
      <c r="S259"/>
      <c r="U259"/>
      <c r="W259"/>
    </row>
    <row r="260" spans="1:23" x14ac:dyDescent="0.25">
      <c r="A260" s="93" t="s">
        <v>76</v>
      </c>
      <c r="B260" s="94">
        <v>222</v>
      </c>
      <c r="C260" s="94" t="s">
        <v>77</v>
      </c>
      <c r="D260" s="94"/>
      <c r="E260" s="94" t="s">
        <v>82</v>
      </c>
      <c r="F260" s="95" t="s">
        <v>79</v>
      </c>
      <c r="G260" s="96" t="s">
        <v>80</v>
      </c>
      <c r="I260" t="str">
        <f t="shared" si="4"/>
        <v>21222T1017HK15 min3.4</v>
      </c>
      <c r="K260"/>
      <c r="O260"/>
      <c r="Q260"/>
      <c r="S260"/>
      <c r="U260"/>
      <c r="W260"/>
    </row>
    <row r="261" spans="1:23" x14ac:dyDescent="0.25">
      <c r="A261" s="93" t="s">
        <v>76</v>
      </c>
      <c r="B261" s="94">
        <v>222</v>
      </c>
      <c r="C261" s="94" t="s">
        <v>77</v>
      </c>
      <c r="D261" s="94"/>
      <c r="E261" s="94" t="s">
        <v>78</v>
      </c>
      <c r="F261" s="95" t="s">
        <v>79</v>
      </c>
      <c r="G261" s="96" t="s">
        <v>80</v>
      </c>
      <c r="I261" t="str">
        <f t="shared" si="4"/>
        <v>21222T1017HT15 min3.4</v>
      </c>
      <c r="K261"/>
      <c r="O261"/>
      <c r="Q261"/>
      <c r="S261"/>
      <c r="U261"/>
      <c r="W261"/>
    </row>
    <row r="262" spans="1:23" x14ac:dyDescent="0.25">
      <c r="A262" s="112" t="s">
        <v>208</v>
      </c>
      <c r="B262" s="113">
        <v>267</v>
      </c>
      <c r="C262" s="119" t="s">
        <v>209</v>
      </c>
      <c r="D262" s="119"/>
      <c r="E262" s="113" t="s">
        <v>200</v>
      </c>
      <c r="F262" s="118" t="s">
        <v>210</v>
      </c>
      <c r="G262" s="115" t="s">
        <v>207</v>
      </c>
      <c r="I262" t="str">
        <f t="shared" si="4"/>
        <v>26267T2003HXtrip /  encounter3.15</v>
      </c>
      <c r="K262"/>
      <c r="O262"/>
      <c r="Q262"/>
      <c r="S262"/>
      <c r="U262"/>
      <c r="W262"/>
    </row>
    <row r="263" spans="1:23" ht="48" x14ac:dyDescent="0.25">
      <c r="A263" s="149" t="s">
        <v>133</v>
      </c>
      <c r="B263" s="94">
        <v>280</v>
      </c>
      <c r="C263" s="145" t="s">
        <v>134</v>
      </c>
      <c r="D263" s="145"/>
      <c r="E263" s="145"/>
      <c r="F263" s="150" t="s">
        <v>134</v>
      </c>
      <c r="G263" s="96" t="s">
        <v>94</v>
      </c>
      <c r="I263" t="str">
        <f t="shared" si="4"/>
        <v>28280Refer to the MA reference file Refer to the MA reference file 3.6</v>
      </c>
      <c r="K263"/>
      <c r="O263"/>
      <c r="Q263"/>
      <c r="S263"/>
      <c r="U263"/>
      <c r="W263"/>
    </row>
    <row r="264" spans="1:23" x14ac:dyDescent="0.25">
      <c r="A264" s="149" t="s">
        <v>169</v>
      </c>
      <c r="B264" s="145">
        <v>315</v>
      </c>
      <c r="C264" s="145">
        <v>99281</v>
      </c>
      <c r="D264" s="145"/>
      <c r="E264" s="145"/>
      <c r="F264" s="150" t="s">
        <v>179</v>
      </c>
      <c r="G264" s="148" t="s">
        <v>94</v>
      </c>
      <c r="I264" t="str">
        <f t="shared" si="4"/>
        <v>3131599281Visit3.6</v>
      </c>
      <c r="K264"/>
      <c r="O264"/>
      <c r="Q264"/>
      <c r="S264"/>
      <c r="U264"/>
      <c r="W264"/>
    </row>
    <row r="265" spans="1:23" x14ac:dyDescent="0.25">
      <c r="A265" s="149" t="s">
        <v>169</v>
      </c>
      <c r="B265" s="145">
        <v>315</v>
      </c>
      <c r="C265" s="145">
        <v>99282</v>
      </c>
      <c r="D265" s="145"/>
      <c r="E265" s="145"/>
      <c r="F265" s="150" t="s">
        <v>179</v>
      </c>
      <c r="G265" s="148" t="s">
        <v>94</v>
      </c>
      <c r="I265" t="str">
        <f t="shared" si="4"/>
        <v>3131599282Visit3.6</v>
      </c>
      <c r="K265"/>
      <c r="O265"/>
      <c r="Q265"/>
      <c r="S265"/>
      <c r="U265"/>
      <c r="W265"/>
    </row>
    <row r="266" spans="1:23" x14ac:dyDescent="0.25">
      <c r="A266" s="149" t="s">
        <v>169</v>
      </c>
      <c r="B266" s="145">
        <v>315</v>
      </c>
      <c r="C266" s="145">
        <v>99283</v>
      </c>
      <c r="D266" s="145"/>
      <c r="E266" s="145"/>
      <c r="F266" s="150" t="s">
        <v>179</v>
      </c>
      <c r="G266" s="148" t="s">
        <v>94</v>
      </c>
      <c r="I266" t="str">
        <f t="shared" si="4"/>
        <v>3131599283Visit3.6</v>
      </c>
      <c r="K266"/>
      <c r="O266"/>
      <c r="Q266"/>
      <c r="S266"/>
      <c r="U266"/>
      <c r="W266"/>
    </row>
    <row r="267" spans="1:23" x14ac:dyDescent="0.25">
      <c r="A267" s="149" t="s">
        <v>169</v>
      </c>
      <c r="B267" s="145">
        <v>315</v>
      </c>
      <c r="C267" s="145">
        <v>99284</v>
      </c>
      <c r="D267" s="145"/>
      <c r="E267" s="145"/>
      <c r="F267" s="150" t="s">
        <v>179</v>
      </c>
      <c r="G267" s="148" t="s">
        <v>94</v>
      </c>
      <c r="I267" t="str">
        <f t="shared" si="4"/>
        <v>3131599284Visit3.6</v>
      </c>
      <c r="K267"/>
      <c r="O267"/>
      <c r="Q267"/>
      <c r="S267"/>
      <c r="U267"/>
      <c r="W267"/>
    </row>
    <row r="268" spans="1:23" x14ac:dyDescent="0.25">
      <c r="A268" s="149" t="s">
        <v>169</v>
      </c>
      <c r="B268" s="145">
        <v>315</v>
      </c>
      <c r="C268" s="145">
        <v>99285</v>
      </c>
      <c r="D268" s="145"/>
      <c r="E268" s="145"/>
      <c r="F268" s="150" t="s">
        <v>179</v>
      </c>
      <c r="G268" s="148" t="s">
        <v>94</v>
      </c>
      <c r="I268" t="str">
        <f t="shared" si="4"/>
        <v>3131599285Visit3.6</v>
      </c>
      <c r="K268"/>
      <c r="O268"/>
      <c r="Q268"/>
      <c r="S268"/>
      <c r="U268"/>
      <c r="W268"/>
    </row>
    <row r="269" spans="1:23" x14ac:dyDescent="0.25">
      <c r="A269" s="149" t="s">
        <v>169</v>
      </c>
      <c r="B269" s="145">
        <v>316</v>
      </c>
      <c r="C269" s="104">
        <v>99201</v>
      </c>
      <c r="D269" s="145"/>
      <c r="E269" s="145"/>
      <c r="F269" s="150" t="s">
        <v>171</v>
      </c>
      <c r="G269" s="148" t="s">
        <v>94</v>
      </c>
      <c r="I269" t="str">
        <f t="shared" si="4"/>
        <v>313169920110 min3.6</v>
      </c>
      <c r="K269"/>
      <c r="O269"/>
      <c r="Q269"/>
      <c r="S269"/>
      <c r="U269"/>
      <c r="W269"/>
    </row>
    <row r="270" spans="1:23" x14ac:dyDescent="0.25">
      <c r="A270" s="149" t="s">
        <v>169</v>
      </c>
      <c r="B270" s="145">
        <v>316</v>
      </c>
      <c r="C270" s="104">
        <v>99202</v>
      </c>
      <c r="D270" s="145"/>
      <c r="E270" s="145"/>
      <c r="F270" s="150" t="s">
        <v>172</v>
      </c>
      <c r="G270" s="148" t="s">
        <v>94</v>
      </c>
      <c r="I270" t="str">
        <f t="shared" si="4"/>
        <v>313169920220 min3.6</v>
      </c>
      <c r="K270"/>
      <c r="O270"/>
      <c r="Q270"/>
      <c r="S270"/>
      <c r="U270"/>
      <c r="W270"/>
    </row>
    <row r="271" spans="1:23" x14ac:dyDescent="0.25">
      <c r="A271" s="149" t="s">
        <v>169</v>
      </c>
      <c r="B271" s="145">
        <v>316</v>
      </c>
      <c r="C271" s="104">
        <v>99203</v>
      </c>
      <c r="D271" s="145"/>
      <c r="E271" s="145"/>
      <c r="F271" s="150" t="s">
        <v>110</v>
      </c>
      <c r="G271" s="148" t="s">
        <v>94</v>
      </c>
      <c r="I271" t="str">
        <f t="shared" si="4"/>
        <v>313169920330 min3.6</v>
      </c>
      <c r="K271"/>
      <c r="O271"/>
      <c r="Q271"/>
      <c r="S271"/>
      <c r="U271"/>
      <c r="W271"/>
    </row>
    <row r="272" spans="1:23" x14ac:dyDescent="0.25">
      <c r="A272" s="149" t="s">
        <v>169</v>
      </c>
      <c r="B272" s="145">
        <v>316</v>
      </c>
      <c r="C272" s="104">
        <v>99204</v>
      </c>
      <c r="D272" s="145"/>
      <c r="E272" s="145"/>
      <c r="F272" s="150" t="s">
        <v>112</v>
      </c>
      <c r="G272" s="148" t="s">
        <v>94</v>
      </c>
      <c r="I272" t="str">
        <f t="shared" si="4"/>
        <v>313169920445 min3.6</v>
      </c>
      <c r="K272"/>
      <c r="O272"/>
      <c r="Q272"/>
      <c r="S272"/>
      <c r="U272"/>
      <c r="W272"/>
    </row>
    <row r="273" spans="1:23" x14ac:dyDescent="0.25">
      <c r="A273" s="149" t="s">
        <v>169</v>
      </c>
      <c r="B273" s="145">
        <v>316</v>
      </c>
      <c r="C273" s="104">
        <v>99205</v>
      </c>
      <c r="D273" s="145"/>
      <c r="E273" s="145"/>
      <c r="F273" s="150" t="s">
        <v>114</v>
      </c>
      <c r="G273" s="148" t="s">
        <v>94</v>
      </c>
      <c r="I273" t="str">
        <f t="shared" si="4"/>
        <v>313169920560 min3.6</v>
      </c>
      <c r="K273"/>
      <c r="O273"/>
      <c r="Q273"/>
      <c r="S273"/>
      <c r="U273"/>
      <c r="W273"/>
    </row>
    <row r="274" spans="1:23" x14ac:dyDescent="0.25">
      <c r="A274" s="149" t="s">
        <v>169</v>
      </c>
      <c r="B274" s="145">
        <v>316</v>
      </c>
      <c r="C274" s="104">
        <v>99211</v>
      </c>
      <c r="D274" s="145"/>
      <c r="E274" s="145"/>
      <c r="F274" s="150" t="s">
        <v>173</v>
      </c>
      <c r="G274" s="148" t="s">
        <v>94</v>
      </c>
      <c r="I274" t="str">
        <f t="shared" si="4"/>
        <v>31316992115 min3.6</v>
      </c>
      <c r="K274"/>
      <c r="O274"/>
      <c r="Q274"/>
      <c r="S274"/>
      <c r="U274"/>
      <c r="W274"/>
    </row>
    <row r="275" spans="1:23" x14ac:dyDescent="0.25">
      <c r="A275" s="149" t="s">
        <v>169</v>
      </c>
      <c r="B275" s="145">
        <v>316</v>
      </c>
      <c r="C275" s="104">
        <v>99212</v>
      </c>
      <c r="D275" s="145"/>
      <c r="E275" s="145"/>
      <c r="F275" s="150" t="s">
        <v>171</v>
      </c>
      <c r="G275" s="148" t="s">
        <v>94</v>
      </c>
      <c r="I275" t="str">
        <f t="shared" si="4"/>
        <v>313169921210 min3.6</v>
      </c>
      <c r="K275"/>
      <c r="O275"/>
      <c r="Q275"/>
      <c r="S275"/>
      <c r="U275"/>
      <c r="W275"/>
    </row>
    <row r="276" spans="1:23" x14ac:dyDescent="0.25">
      <c r="A276" s="149" t="s">
        <v>169</v>
      </c>
      <c r="B276" s="145">
        <v>316</v>
      </c>
      <c r="C276" s="104">
        <v>99213</v>
      </c>
      <c r="D276" s="145"/>
      <c r="E276" s="145"/>
      <c r="F276" s="150" t="s">
        <v>79</v>
      </c>
      <c r="G276" s="148" t="s">
        <v>94</v>
      </c>
      <c r="I276" t="str">
        <f t="shared" si="4"/>
        <v>313169921315 min3.6</v>
      </c>
      <c r="K276"/>
      <c r="O276"/>
      <c r="Q276"/>
      <c r="S276"/>
      <c r="U276"/>
      <c r="W276"/>
    </row>
    <row r="277" spans="1:23" x14ac:dyDescent="0.25">
      <c r="A277" s="149" t="s">
        <v>169</v>
      </c>
      <c r="B277" s="145">
        <v>316</v>
      </c>
      <c r="C277" s="104">
        <v>99214</v>
      </c>
      <c r="D277" s="145"/>
      <c r="E277" s="145"/>
      <c r="F277" s="150" t="s">
        <v>175</v>
      </c>
      <c r="G277" s="148" t="s">
        <v>94</v>
      </c>
      <c r="I277" t="str">
        <f t="shared" si="4"/>
        <v>313169921425 min3.6</v>
      </c>
      <c r="K277"/>
      <c r="O277"/>
      <c r="Q277"/>
      <c r="S277"/>
      <c r="U277"/>
      <c r="W277"/>
    </row>
    <row r="278" spans="1:23" x14ac:dyDescent="0.25">
      <c r="A278" s="149" t="s">
        <v>169</v>
      </c>
      <c r="B278" s="145">
        <v>316</v>
      </c>
      <c r="C278" s="104">
        <v>99215</v>
      </c>
      <c r="D278" s="145"/>
      <c r="E278" s="145"/>
      <c r="F278" s="150" t="s">
        <v>176</v>
      </c>
      <c r="G278" s="148" t="s">
        <v>94</v>
      </c>
      <c r="I278" t="str">
        <f t="shared" si="4"/>
        <v>313169921540 min3.6</v>
      </c>
      <c r="K278"/>
      <c r="O278"/>
      <c r="Q278"/>
      <c r="S278"/>
      <c r="U278"/>
      <c r="W278"/>
    </row>
    <row r="279" spans="1:23" x14ac:dyDescent="0.25">
      <c r="A279" s="149" t="s">
        <v>169</v>
      </c>
      <c r="B279" s="145">
        <v>316</v>
      </c>
      <c r="C279" s="145">
        <v>99281</v>
      </c>
      <c r="D279" s="145"/>
      <c r="E279" s="145"/>
      <c r="F279" s="150" t="s">
        <v>179</v>
      </c>
      <c r="G279" s="148" t="s">
        <v>94</v>
      </c>
      <c r="I279" t="str">
        <f t="shared" si="4"/>
        <v>3131699281Visit3.6</v>
      </c>
      <c r="K279"/>
      <c r="O279"/>
      <c r="Q279"/>
      <c r="S279"/>
      <c r="U279"/>
      <c r="W279"/>
    </row>
    <row r="280" spans="1:23" x14ac:dyDescent="0.25">
      <c r="A280" s="149" t="s">
        <v>169</v>
      </c>
      <c r="B280" s="145">
        <v>316</v>
      </c>
      <c r="C280" s="145">
        <v>99282</v>
      </c>
      <c r="D280" s="145"/>
      <c r="E280" s="145"/>
      <c r="F280" s="150" t="s">
        <v>179</v>
      </c>
      <c r="G280" s="148" t="s">
        <v>94</v>
      </c>
      <c r="I280" t="str">
        <f t="shared" si="4"/>
        <v>3131699282Visit3.6</v>
      </c>
      <c r="K280"/>
      <c r="O280"/>
      <c r="Q280"/>
      <c r="S280"/>
      <c r="U280"/>
      <c r="W280"/>
    </row>
    <row r="281" spans="1:23" x14ac:dyDescent="0.25">
      <c r="A281" s="149" t="s">
        <v>169</v>
      </c>
      <c r="B281" s="145">
        <v>316</v>
      </c>
      <c r="C281" s="145">
        <v>99283</v>
      </c>
      <c r="D281" s="145"/>
      <c r="E281" s="145"/>
      <c r="F281" s="150" t="s">
        <v>179</v>
      </c>
      <c r="G281" s="148" t="s">
        <v>94</v>
      </c>
      <c r="I281" t="str">
        <f t="shared" si="4"/>
        <v>3131699283Visit3.6</v>
      </c>
      <c r="K281"/>
      <c r="O281"/>
      <c r="Q281"/>
      <c r="S281"/>
      <c r="U281"/>
      <c r="W281"/>
    </row>
    <row r="282" spans="1:23" x14ac:dyDescent="0.25">
      <c r="A282" s="149" t="s">
        <v>169</v>
      </c>
      <c r="B282" s="145">
        <v>316</v>
      </c>
      <c r="C282" s="145">
        <v>99284</v>
      </c>
      <c r="D282" s="145"/>
      <c r="E282" s="145"/>
      <c r="F282" s="150" t="s">
        <v>179</v>
      </c>
      <c r="G282" s="148" t="s">
        <v>94</v>
      </c>
      <c r="I282" t="str">
        <f t="shared" si="4"/>
        <v>3131699284Visit3.6</v>
      </c>
      <c r="K282"/>
      <c r="O282"/>
      <c r="Q282"/>
      <c r="S282"/>
      <c r="U282"/>
      <c r="W282"/>
    </row>
    <row r="283" spans="1:23" x14ac:dyDescent="0.25">
      <c r="A283" s="149" t="s">
        <v>169</v>
      </c>
      <c r="B283" s="145">
        <v>316</v>
      </c>
      <c r="C283" s="145">
        <v>99285</v>
      </c>
      <c r="D283" s="145"/>
      <c r="E283" s="145"/>
      <c r="F283" s="150" t="s">
        <v>179</v>
      </c>
      <c r="G283" s="148" t="s">
        <v>94</v>
      </c>
      <c r="I283" t="str">
        <f t="shared" si="4"/>
        <v>3131699285Visit3.6</v>
      </c>
      <c r="K283"/>
      <c r="O283"/>
      <c r="Q283"/>
      <c r="S283"/>
      <c r="U283"/>
      <c r="W283"/>
    </row>
    <row r="284" spans="1:23" x14ac:dyDescent="0.25">
      <c r="A284" s="149" t="s">
        <v>169</v>
      </c>
      <c r="B284" s="145">
        <v>322</v>
      </c>
      <c r="C284" s="104">
        <v>99201</v>
      </c>
      <c r="D284" s="145"/>
      <c r="E284" s="145"/>
      <c r="F284" s="150" t="s">
        <v>171</v>
      </c>
      <c r="G284" s="148" t="s">
        <v>94</v>
      </c>
      <c r="I284" t="str">
        <f t="shared" si="4"/>
        <v>313229920110 min3.6</v>
      </c>
      <c r="K284"/>
      <c r="O284"/>
      <c r="Q284"/>
      <c r="S284"/>
      <c r="U284"/>
      <c r="W284"/>
    </row>
    <row r="285" spans="1:23" x14ac:dyDescent="0.25">
      <c r="A285" s="149" t="s">
        <v>169</v>
      </c>
      <c r="B285" s="145">
        <v>322</v>
      </c>
      <c r="C285" s="104">
        <v>99202</v>
      </c>
      <c r="D285" s="145"/>
      <c r="E285" s="145"/>
      <c r="F285" s="150" t="s">
        <v>172</v>
      </c>
      <c r="G285" s="148" t="s">
        <v>94</v>
      </c>
      <c r="I285" t="str">
        <f t="shared" si="4"/>
        <v>313229920220 min3.6</v>
      </c>
      <c r="K285"/>
      <c r="O285"/>
      <c r="Q285"/>
      <c r="S285"/>
      <c r="U285"/>
      <c r="W285"/>
    </row>
    <row r="286" spans="1:23" x14ac:dyDescent="0.25">
      <c r="A286" s="149" t="s">
        <v>169</v>
      </c>
      <c r="B286" s="145">
        <v>322</v>
      </c>
      <c r="C286" s="104">
        <v>99203</v>
      </c>
      <c r="D286" s="145"/>
      <c r="E286" s="145"/>
      <c r="F286" s="150" t="s">
        <v>110</v>
      </c>
      <c r="G286" s="148" t="s">
        <v>94</v>
      </c>
      <c r="I286" t="str">
        <f t="shared" si="4"/>
        <v>313229920330 min3.6</v>
      </c>
      <c r="K286"/>
      <c r="O286"/>
      <c r="Q286"/>
      <c r="S286"/>
      <c r="U286"/>
      <c r="W286"/>
    </row>
    <row r="287" spans="1:23" x14ac:dyDescent="0.25">
      <c r="A287" s="149" t="s">
        <v>169</v>
      </c>
      <c r="B287" s="145">
        <v>322</v>
      </c>
      <c r="C287" s="104">
        <v>99204</v>
      </c>
      <c r="D287" s="145"/>
      <c r="E287" s="145"/>
      <c r="F287" s="150" t="s">
        <v>112</v>
      </c>
      <c r="G287" s="148" t="s">
        <v>94</v>
      </c>
      <c r="I287" t="str">
        <f t="shared" si="4"/>
        <v>313229920445 min3.6</v>
      </c>
      <c r="K287"/>
      <c r="O287"/>
      <c r="Q287"/>
      <c r="S287"/>
      <c r="U287"/>
      <c r="W287"/>
    </row>
    <row r="288" spans="1:23" x14ac:dyDescent="0.25">
      <c r="A288" s="149" t="s">
        <v>169</v>
      </c>
      <c r="B288" s="145">
        <v>322</v>
      </c>
      <c r="C288" s="104">
        <v>99205</v>
      </c>
      <c r="D288" s="145"/>
      <c r="E288" s="145"/>
      <c r="F288" s="150" t="s">
        <v>114</v>
      </c>
      <c r="G288" s="148" t="s">
        <v>94</v>
      </c>
      <c r="I288" t="str">
        <f t="shared" si="4"/>
        <v>313229920560 min3.6</v>
      </c>
      <c r="K288"/>
      <c r="O288"/>
      <c r="Q288"/>
      <c r="S288"/>
      <c r="U288"/>
      <c r="W288"/>
    </row>
    <row r="289" spans="1:23" x14ac:dyDescent="0.25">
      <c r="A289" s="149" t="s">
        <v>169</v>
      </c>
      <c r="B289" s="145">
        <v>322</v>
      </c>
      <c r="C289" s="104">
        <v>99211</v>
      </c>
      <c r="D289" s="145"/>
      <c r="E289" s="145"/>
      <c r="F289" s="150" t="s">
        <v>173</v>
      </c>
      <c r="G289" s="148" t="s">
        <v>94</v>
      </c>
      <c r="I289" t="str">
        <f t="shared" si="4"/>
        <v>31322992115 min3.6</v>
      </c>
      <c r="K289"/>
      <c r="O289"/>
      <c r="Q289"/>
      <c r="S289"/>
      <c r="U289"/>
      <c r="W289"/>
    </row>
    <row r="290" spans="1:23" x14ac:dyDescent="0.25">
      <c r="A290" s="149" t="s">
        <v>169</v>
      </c>
      <c r="B290" s="145">
        <v>322</v>
      </c>
      <c r="C290" s="104">
        <v>99212</v>
      </c>
      <c r="D290" s="145"/>
      <c r="E290" s="145"/>
      <c r="F290" s="150" t="s">
        <v>171</v>
      </c>
      <c r="G290" s="148" t="s">
        <v>94</v>
      </c>
      <c r="I290" t="str">
        <f t="shared" si="4"/>
        <v>313229921210 min3.6</v>
      </c>
      <c r="K290"/>
      <c r="O290"/>
      <c r="Q290"/>
      <c r="S290"/>
      <c r="U290"/>
      <c r="W290"/>
    </row>
    <row r="291" spans="1:23" x14ac:dyDescent="0.25">
      <c r="A291" s="149" t="s">
        <v>169</v>
      </c>
      <c r="B291" s="145">
        <v>322</v>
      </c>
      <c r="C291" s="104">
        <v>99213</v>
      </c>
      <c r="D291" s="145"/>
      <c r="E291" s="145"/>
      <c r="F291" s="150" t="s">
        <v>79</v>
      </c>
      <c r="G291" s="148" t="s">
        <v>94</v>
      </c>
      <c r="I291" t="str">
        <f t="shared" si="4"/>
        <v>313229921315 min3.6</v>
      </c>
      <c r="K291"/>
      <c r="O291"/>
      <c r="Q291"/>
      <c r="S291"/>
      <c r="U291"/>
      <c r="W291"/>
    </row>
    <row r="292" spans="1:23" x14ac:dyDescent="0.25">
      <c r="A292" s="149" t="s">
        <v>169</v>
      </c>
      <c r="B292" s="145">
        <v>322</v>
      </c>
      <c r="C292" s="104">
        <v>99214</v>
      </c>
      <c r="D292" s="145"/>
      <c r="E292" s="145"/>
      <c r="F292" s="150" t="s">
        <v>175</v>
      </c>
      <c r="G292" s="148" t="s">
        <v>94</v>
      </c>
      <c r="I292" t="str">
        <f t="shared" si="4"/>
        <v>313229921425 min3.6</v>
      </c>
      <c r="K292"/>
      <c r="O292"/>
      <c r="Q292"/>
      <c r="S292"/>
      <c r="U292"/>
      <c r="W292"/>
    </row>
    <row r="293" spans="1:23" x14ac:dyDescent="0.25">
      <c r="A293" s="149" t="s">
        <v>169</v>
      </c>
      <c r="B293" s="145">
        <v>322</v>
      </c>
      <c r="C293" s="104">
        <v>99215</v>
      </c>
      <c r="D293" s="145"/>
      <c r="E293" s="145"/>
      <c r="F293" s="150" t="s">
        <v>176</v>
      </c>
      <c r="G293" s="148" t="s">
        <v>94</v>
      </c>
      <c r="I293" t="str">
        <f t="shared" si="4"/>
        <v>313229921540 min3.6</v>
      </c>
      <c r="K293"/>
      <c r="O293"/>
      <c r="Q293"/>
      <c r="S293"/>
      <c r="U293"/>
      <c r="W293"/>
    </row>
    <row r="294" spans="1:23" x14ac:dyDescent="0.25">
      <c r="A294" s="149" t="s">
        <v>169</v>
      </c>
      <c r="B294" s="145">
        <v>322</v>
      </c>
      <c r="C294" s="145">
        <v>99281</v>
      </c>
      <c r="D294" s="145"/>
      <c r="E294" s="145"/>
      <c r="F294" s="150" t="s">
        <v>179</v>
      </c>
      <c r="G294" s="148" t="s">
        <v>94</v>
      </c>
      <c r="I294" t="str">
        <f t="shared" si="4"/>
        <v>3132299281Visit3.6</v>
      </c>
      <c r="K294"/>
      <c r="O294"/>
      <c r="Q294"/>
      <c r="S294"/>
      <c r="U294"/>
      <c r="W294"/>
    </row>
    <row r="295" spans="1:23" x14ac:dyDescent="0.25">
      <c r="A295" s="149" t="s">
        <v>169</v>
      </c>
      <c r="B295" s="145">
        <v>322</v>
      </c>
      <c r="C295" s="145">
        <v>99282</v>
      </c>
      <c r="D295" s="145"/>
      <c r="E295" s="145"/>
      <c r="F295" s="150" t="s">
        <v>179</v>
      </c>
      <c r="G295" s="148" t="s">
        <v>94</v>
      </c>
      <c r="I295" t="str">
        <f t="shared" si="4"/>
        <v>3132299282Visit3.6</v>
      </c>
      <c r="K295"/>
      <c r="O295"/>
      <c r="Q295"/>
      <c r="S295"/>
      <c r="U295"/>
      <c r="W295"/>
    </row>
    <row r="296" spans="1:23" x14ac:dyDescent="0.25">
      <c r="A296" s="149" t="s">
        <v>169</v>
      </c>
      <c r="B296" s="145">
        <v>322</v>
      </c>
      <c r="C296" s="145">
        <v>99283</v>
      </c>
      <c r="D296" s="145"/>
      <c r="E296" s="145"/>
      <c r="F296" s="150" t="s">
        <v>179</v>
      </c>
      <c r="G296" s="148" t="s">
        <v>94</v>
      </c>
      <c r="I296" t="str">
        <f t="shared" si="4"/>
        <v>3132299283Visit3.6</v>
      </c>
      <c r="K296"/>
      <c r="O296"/>
      <c r="Q296"/>
      <c r="S296"/>
      <c r="U296"/>
      <c r="W296"/>
    </row>
    <row r="297" spans="1:23" x14ac:dyDescent="0.25">
      <c r="A297" s="149" t="s">
        <v>169</v>
      </c>
      <c r="B297" s="145">
        <v>322</v>
      </c>
      <c r="C297" s="145">
        <v>99284</v>
      </c>
      <c r="D297" s="145"/>
      <c r="E297" s="145"/>
      <c r="F297" s="150" t="s">
        <v>179</v>
      </c>
      <c r="G297" s="148" t="s">
        <v>94</v>
      </c>
      <c r="I297" t="str">
        <f t="shared" si="4"/>
        <v>3132299284Visit3.6</v>
      </c>
      <c r="K297"/>
      <c r="O297"/>
      <c r="Q297"/>
      <c r="S297"/>
      <c r="U297"/>
      <c r="W297"/>
    </row>
    <row r="298" spans="1:23" x14ac:dyDescent="0.25">
      <c r="A298" s="149" t="s">
        <v>169</v>
      </c>
      <c r="B298" s="145">
        <v>322</v>
      </c>
      <c r="C298" s="145">
        <v>99285</v>
      </c>
      <c r="D298" s="145"/>
      <c r="E298" s="145"/>
      <c r="F298" s="150" t="s">
        <v>179</v>
      </c>
      <c r="G298" s="148" t="s">
        <v>94</v>
      </c>
      <c r="I298" t="str">
        <f t="shared" si="4"/>
        <v>3132299285Visit3.6</v>
      </c>
      <c r="K298"/>
      <c r="O298"/>
      <c r="Q298"/>
      <c r="S298"/>
      <c r="U298"/>
      <c r="W298"/>
    </row>
    <row r="299" spans="1:23" x14ac:dyDescent="0.25">
      <c r="A299" s="149" t="s">
        <v>169</v>
      </c>
      <c r="B299" s="145">
        <v>339</v>
      </c>
      <c r="C299" s="145">
        <v>90846</v>
      </c>
      <c r="D299" s="145" t="s">
        <v>81</v>
      </c>
      <c r="E299" s="145" t="s">
        <v>168</v>
      </c>
      <c r="F299" s="150" t="s">
        <v>79</v>
      </c>
      <c r="G299" s="148" t="s">
        <v>94</v>
      </c>
      <c r="I299" t="str">
        <f t="shared" si="4"/>
        <v>3133990846UBU115 min3.6</v>
      </c>
      <c r="K299"/>
      <c r="O299"/>
      <c r="Q299"/>
      <c r="S299"/>
      <c r="U299"/>
      <c r="W299"/>
    </row>
    <row r="300" spans="1:23" x14ac:dyDescent="0.25">
      <c r="A300" s="93" t="s">
        <v>169</v>
      </c>
      <c r="B300" s="94">
        <v>339</v>
      </c>
      <c r="C300" s="94">
        <v>90847</v>
      </c>
      <c r="D300" s="145" t="s">
        <v>81</v>
      </c>
      <c r="E300" s="94" t="s">
        <v>168</v>
      </c>
      <c r="F300" s="95" t="s">
        <v>79</v>
      </c>
      <c r="G300" s="96" t="s">
        <v>94</v>
      </c>
      <c r="I300" t="str">
        <f t="shared" si="4"/>
        <v>3133990847UBU115 min3.6</v>
      </c>
      <c r="K300"/>
      <c r="O300"/>
      <c r="Q300"/>
      <c r="S300"/>
      <c r="U300"/>
      <c r="W300"/>
    </row>
    <row r="301" spans="1:23" x14ac:dyDescent="0.25">
      <c r="A301" s="93" t="s">
        <v>169</v>
      </c>
      <c r="B301" s="94">
        <v>339</v>
      </c>
      <c r="C301" s="94">
        <v>90853</v>
      </c>
      <c r="D301" s="145" t="s">
        <v>81</v>
      </c>
      <c r="E301" s="94" t="s">
        <v>168</v>
      </c>
      <c r="F301" s="150" t="s">
        <v>79</v>
      </c>
      <c r="G301" s="96" t="s">
        <v>94</v>
      </c>
      <c r="I301" t="str">
        <f t="shared" si="4"/>
        <v>3133990853UBU115 min3.6</v>
      </c>
      <c r="K301"/>
      <c r="O301"/>
      <c r="Q301"/>
      <c r="S301"/>
      <c r="U301"/>
      <c r="W301"/>
    </row>
    <row r="302" spans="1:23" x14ac:dyDescent="0.25">
      <c r="A302" s="93" t="s">
        <v>169</v>
      </c>
      <c r="B302" s="94">
        <v>339</v>
      </c>
      <c r="C302" s="94">
        <v>90870</v>
      </c>
      <c r="D302" s="145"/>
      <c r="E302" s="94"/>
      <c r="F302" s="95" t="s">
        <v>123</v>
      </c>
      <c r="G302" s="96" t="s">
        <v>94</v>
      </c>
      <c r="I302" t="str">
        <f t="shared" si="4"/>
        <v>31339908701 treatment3.6</v>
      </c>
      <c r="K302"/>
      <c r="O302"/>
      <c r="Q302"/>
      <c r="S302"/>
      <c r="U302"/>
      <c r="W302"/>
    </row>
    <row r="303" spans="1:23" x14ac:dyDescent="0.25">
      <c r="A303" s="149" t="s">
        <v>169</v>
      </c>
      <c r="B303" s="145">
        <v>339</v>
      </c>
      <c r="C303" s="145">
        <v>90875</v>
      </c>
      <c r="D303" s="145"/>
      <c r="E303" s="145"/>
      <c r="F303" s="150" t="s">
        <v>108</v>
      </c>
      <c r="G303" s="148" t="s">
        <v>94</v>
      </c>
      <c r="I303" t="str">
        <f t="shared" si="4"/>
        <v>3133990875Occurrence3.6</v>
      </c>
      <c r="K303"/>
      <c r="O303"/>
      <c r="Q303"/>
      <c r="S303"/>
      <c r="U303"/>
      <c r="W303"/>
    </row>
    <row r="304" spans="1:23" x14ac:dyDescent="0.25">
      <c r="A304" s="93" t="s">
        <v>169</v>
      </c>
      <c r="B304" s="94">
        <v>339</v>
      </c>
      <c r="C304" s="145">
        <v>96101</v>
      </c>
      <c r="D304" s="94" t="s">
        <v>84</v>
      </c>
      <c r="E304" s="94" t="s">
        <v>168</v>
      </c>
      <c r="F304" s="95" t="s">
        <v>115</v>
      </c>
      <c r="G304" s="148" t="s">
        <v>94</v>
      </c>
      <c r="I304" t="str">
        <f t="shared" si="4"/>
        <v>3133996101TFU1per occurrence3.6</v>
      </c>
      <c r="K304"/>
      <c r="O304"/>
      <c r="Q304"/>
      <c r="S304"/>
      <c r="U304"/>
      <c r="W304"/>
    </row>
    <row r="305" spans="1:23" x14ac:dyDescent="0.25">
      <c r="A305" s="93" t="s">
        <v>169</v>
      </c>
      <c r="B305" s="94">
        <v>339</v>
      </c>
      <c r="C305" s="145">
        <v>96101</v>
      </c>
      <c r="D305" s="94" t="s">
        <v>116</v>
      </c>
      <c r="E305" s="94" t="s">
        <v>168</v>
      </c>
      <c r="F305" s="95" t="s">
        <v>115</v>
      </c>
      <c r="G305" s="148" t="s">
        <v>94</v>
      </c>
      <c r="I305" t="str">
        <f t="shared" si="4"/>
        <v>3133996101TGU1per occurrence3.6</v>
      </c>
      <c r="K305"/>
      <c r="O305"/>
      <c r="Q305"/>
      <c r="S305"/>
      <c r="U305"/>
      <c r="W305"/>
    </row>
    <row r="306" spans="1:23" x14ac:dyDescent="0.25">
      <c r="A306" s="93" t="s">
        <v>169</v>
      </c>
      <c r="B306" s="94">
        <v>339</v>
      </c>
      <c r="C306" s="145">
        <v>96101</v>
      </c>
      <c r="D306" s="94" t="s">
        <v>81</v>
      </c>
      <c r="E306" s="94" t="s">
        <v>168</v>
      </c>
      <c r="F306" s="95" t="s">
        <v>115</v>
      </c>
      <c r="G306" s="148" t="s">
        <v>94</v>
      </c>
      <c r="I306" t="str">
        <f t="shared" si="4"/>
        <v>3133996101UBU1per occurrence3.6</v>
      </c>
      <c r="K306"/>
      <c r="O306"/>
      <c r="Q306"/>
      <c r="S306"/>
      <c r="U306"/>
      <c r="W306"/>
    </row>
    <row r="307" spans="1:23" x14ac:dyDescent="0.25">
      <c r="A307" s="93" t="s">
        <v>169</v>
      </c>
      <c r="B307" s="94">
        <v>339</v>
      </c>
      <c r="C307" s="145">
        <v>96101</v>
      </c>
      <c r="D307" s="94"/>
      <c r="E307" s="94" t="s">
        <v>168</v>
      </c>
      <c r="F307" s="95" t="s">
        <v>115</v>
      </c>
      <c r="G307" s="148" t="s">
        <v>94</v>
      </c>
      <c r="I307" t="str">
        <f t="shared" si="4"/>
        <v>3133996101U1per occurrence3.6</v>
      </c>
      <c r="K307"/>
      <c r="O307"/>
      <c r="Q307"/>
      <c r="S307"/>
      <c r="U307"/>
      <c r="W307"/>
    </row>
    <row r="308" spans="1:23" x14ac:dyDescent="0.25">
      <c r="A308" s="93" t="s">
        <v>169</v>
      </c>
      <c r="B308" s="94">
        <v>339</v>
      </c>
      <c r="C308" s="104">
        <v>96118</v>
      </c>
      <c r="D308" s="94"/>
      <c r="E308" s="94" t="s">
        <v>168</v>
      </c>
      <c r="F308" s="95" t="s">
        <v>115</v>
      </c>
      <c r="G308" s="148" t="s">
        <v>94</v>
      </c>
      <c r="I308" t="str">
        <f t="shared" si="4"/>
        <v>3133996118U1per occurrence3.6</v>
      </c>
      <c r="K308"/>
      <c r="O308"/>
      <c r="Q308"/>
      <c r="S308"/>
      <c r="U308"/>
      <c r="W308"/>
    </row>
    <row r="309" spans="1:23" x14ac:dyDescent="0.25">
      <c r="A309" s="149" t="s">
        <v>169</v>
      </c>
      <c r="B309" s="145">
        <v>339</v>
      </c>
      <c r="C309" s="104">
        <v>99201</v>
      </c>
      <c r="D309" s="145"/>
      <c r="E309" s="145"/>
      <c r="F309" s="150" t="s">
        <v>171</v>
      </c>
      <c r="G309" s="148" t="s">
        <v>94</v>
      </c>
      <c r="I309" t="str">
        <f t="shared" si="4"/>
        <v>313399920110 min3.6</v>
      </c>
      <c r="K309"/>
      <c r="O309"/>
      <c r="Q309"/>
      <c r="S309"/>
      <c r="U309"/>
      <c r="W309"/>
    </row>
    <row r="310" spans="1:23" x14ac:dyDescent="0.25">
      <c r="A310" s="149" t="s">
        <v>169</v>
      </c>
      <c r="B310" s="145">
        <v>339</v>
      </c>
      <c r="C310" s="104">
        <v>99202</v>
      </c>
      <c r="D310" s="145"/>
      <c r="E310" s="145"/>
      <c r="F310" s="150" t="s">
        <v>172</v>
      </c>
      <c r="G310" s="148" t="s">
        <v>94</v>
      </c>
      <c r="I310" t="str">
        <f t="shared" si="4"/>
        <v>313399920220 min3.6</v>
      </c>
      <c r="K310"/>
      <c r="O310"/>
      <c r="Q310"/>
      <c r="S310"/>
      <c r="U310"/>
      <c r="W310"/>
    </row>
    <row r="311" spans="1:23" x14ac:dyDescent="0.25">
      <c r="A311" s="149" t="s">
        <v>169</v>
      </c>
      <c r="B311" s="145">
        <v>339</v>
      </c>
      <c r="C311" s="104">
        <v>99203</v>
      </c>
      <c r="D311" s="145"/>
      <c r="E311" s="145" t="s">
        <v>168</v>
      </c>
      <c r="F311" s="150" t="s">
        <v>110</v>
      </c>
      <c r="G311" s="148" t="s">
        <v>94</v>
      </c>
      <c r="I311" t="str">
        <f t="shared" si="4"/>
        <v>3133999203U130 min3.6</v>
      </c>
      <c r="K311"/>
      <c r="O311"/>
      <c r="Q311"/>
      <c r="S311"/>
      <c r="U311"/>
      <c r="W311"/>
    </row>
    <row r="312" spans="1:23" x14ac:dyDescent="0.25">
      <c r="A312" s="149" t="s">
        <v>169</v>
      </c>
      <c r="B312" s="145">
        <v>339</v>
      </c>
      <c r="C312" s="104">
        <v>99203</v>
      </c>
      <c r="D312" s="145"/>
      <c r="E312" s="145"/>
      <c r="F312" s="150" t="s">
        <v>110</v>
      </c>
      <c r="G312" s="148" t="s">
        <v>94</v>
      </c>
      <c r="I312" t="str">
        <f t="shared" si="4"/>
        <v>313399920330 min3.6</v>
      </c>
      <c r="K312"/>
      <c r="O312"/>
      <c r="Q312"/>
      <c r="S312"/>
      <c r="U312"/>
      <c r="W312"/>
    </row>
    <row r="313" spans="1:23" x14ac:dyDescent="0.25">
      <c r="A313" s="149" t="s">
        <v>169</v>
      </c>
      <c r="B313" s="145">
        <v>339</v>
      </c>
      <c r="C313" s="104">
        <v>99204</v>
      </c>
      <c r="D313" s="145"/>
      <c r="E313" s="145" t="s">
        <v>168</v>
      </c>
      <c r="F313" s="150" t="s">
        <v>112</v>
      </c>
      <c r="G313" s="148" t="s">
        <v>94</v>
      </c>
      <c r="I313" t="str">
        <f t="shared" si="4"/>
        <v>3133999204U145 min3.6</v>
      </c>
      <c r="K313"/>
      <c r="O313"/>
      <c r="Q313"/>
      <c r="S313"/>
      <c r="U313"/>
      <c r="W313"/>
    </row>
    <row r="314" spans="1:23" x14ac:dyDescent="0.25">
      <c r="A314" s="149" t="s">
        <v>169</v>
      </c>
      <c r="B314" s="145">
        <v>339</v>
      </c>
      <c r="C314" s="104">
        <v>99204</v>
      </c>
      <c r="D314" s="145"/>
      <c r="E314" s="145"/>
      <c r="F314" s="150" t="s">
        <v>112</v>
      </c>
      <c r="G314" s="148" t="s">
        <v>94</v>
      </c>
      <c r="I314" t="str">
        <f t="shared" si="4"/>
        <v>313399920445 min3.6</v>
      </c>
      <c r="K314"/>
      <c r="O314"/>
      <c r="Q314"/>
      <c r="S314"/>
      <c r="U314"/>
      <c r="W314"/>
    </row>
    <row r="315" spans="1:23" x14ac:dyDescent="0.25">
      <c r="A315" s="149" t="s">
        <v>169</v>
      </c>
      <c r="B315" s="145">
        <v>339</v>
      </c>
      <c r="C315" s="104">
        <v>99205</v>
      </c>
      <c r="D315" s="145"/>
      <c r="E315" s="145" t="s">
        <v>168</v>
      </c>
      <c r="F315" s="150" t="s">
        <v>114</v>
      </c>
      <c r="G315" s="148" t="s">
        <v>94</v>
      </c>
      <c r="I315" t="str">
        <f t="shared" si="4"/>
        <v>3133999205U160 min3.6</v>
      </c>
      <c r="K315"/>
      <c r="O315"/>
      <c r="Q315"/>
      <c r="S315"/>
      <c r="U315"/>
      <c r="W315"/>
    </row>
    <row r="316" spans="1:23" x14ac:dyDescent="0.25">
      <c r="A316" s="149" t="s">
        <v>169</v>
      </c>
      <c r="B316" s="145">
        <v>339</v>
      </c>
      <c r="C316" s="104">
        <v>99205</v>
      </c>
      <c r="D316" s="145"/>
      <c r="E316" s="145"/>
      <c r="F316" s="150" t="s">
        <v>114</v>
      </c>
      <c r="G316" s="148" t="s">
        <v>94</v>
      </c>
      <c r="I316" t="str">
        <f t="shared" si="4"/>
        <v>313399920560 min3.6</v>
      </c>
      <c r="K316"/>
      <c r="O316"/>
      <c r="Q316"/>
      <c r="S316"/>
      <c r="U316"/>
      <c r="W316"/>
    </row>
    <row r="317" spans="1:23" x14ac:dyDescent="0.25">
      <c r="A317" s="149" t="s">
        <v>169</v>
      </c>
      <c r="B317" s="145">
        <v>339</v>
      </c>
      <c r="C317" s="104">
        <v>99211</v>
      </c>
      <c r="D317" s="145"/>
      <c r="E317" s="145" t="s">
        <v>168</v>
      </c>
      <c r="F317" s="150" t="s">
        <v>173</v>
      </c>
      <c r="G317" s="148" t="s">
        <v>94</v>
      </c>
      <c r="I317" t="str">
        <f t="shared" si="4"/>
        <v>3133999211U15 min3.6</v>
      </c>
      <c r="K317"/>
      <c r="O317"/>
      <c r="Q317"/>
      <c r="S317"/>
      <c r="U317"/>
      <c r="W317"/>
    </row>
    <row r="318" spans="1:23" x14ac:dyDescent="0.25">
      <c r="A318" s="149" t="s">
        <v>169</v>
      </c>
      <c r="B318" s="145">
        <v>339</v>
      </c>
      <c r="C318" s="104">
        <v>99211</v>
      </c>
      <c r="D318" s="145"/>
      <c r="E318" s="145"/>
      <c r="F318" s="150" t="s">
        <v>173</v>
      </c>
      <c r="G318" s="148" t="s">
        <v>94</v>
      </c>
      <c r="I318" t="str">
        <f t="shared" si="4"/>
        <v>31339992115 min3.6</v>
      </c>
      <c r="K318"/>
      <c r="O318"/>
      <c r="Q318"/>
      <c r="S318"/>
      <c r="U318"/>
      <c r="W318"/>
    </row>
    <row r="319" spans="1:23" x14ac:dyDescent="0.25">
      <c r="A319" s="149" t="s">
        <v>169</v>
      </c>
      <c r="B319" s="145">
        <v>339</v>
      </c>
      <c r="C319" s="104">
        <v>99212</v>
      </c>
      <c r="D319" s="145"/>
      <c r="E319" s="145" t="s">
        <v>168</v>
      </c>
      <c r="F319" s="150" t="s">
        <v>171</v>
      </c>
      <c r="G319" s="148" t="s">
        <v>94</v>
      </c>
      <c r="I319" t="str">
        <f t="shared" si="4"/>
        <v>3133999212U110 min3.6</v>
      </c>
      <c r="K319"/>
      <c r="O319"/>
      <c r="Q319"/>
      <c r="S319"/>
      <c r="U319"/>
      <c r="W319"/>
    </row>
    <row r="320" spans="1:23" x14ac:dyDescent="0.25">
      <c r="A320" s="149" t="s">
        <v>169</v>
      </c>
      <c r="B320" s="145">
        <v>339</v>
      </c>
      <c r="C320" s="104">
        <v>99212</v>
      </c>
      <c r="D320" s="145"/>
      <c r="E320" s="145"/>
      <c r="F320" s="150" t="s">
        <v>171</v>
      </c>
      <c r="G320" s="148" t="s">
        <v>94</v>
      </c>
      <c r="I320" t="str">
        <f t="shared" si="4"/>
        <v>313399921210 min3.6</v>
      </c>
      <c r="K320"/>
      <c r="O320"/>
      <c r="Q320"/>
      <c r="S320"/>
      <c r="U320"/>
      <c r="W320"/>
    </row>
    <row r="321" spans="1:23" x14ac:dyDescent="0.25">
      <c r="A321" s="149" t="s">
        <v>169</v>
      </c>
      <c r="B321" s="145">
        <v>339</v>
      </c>
      <c r="C321" s="104">
        <v>99213</v>
      </c>
      <c r="D321" s="145"/>
      <c r="E321" s="145" t="s">
        <v>168</v>
      </c>
      <c r="F321" s="150" t="s">
        <v>174</v>
      </c>
      <c r="G321" s="148" t="s">
        <v>94</v>
      </c>
      <c r="I321" t="str">
        <f t="shared" si="4"/>
        <v>3133999213U115 min 3.6</v>
      </c>
      <c r="K321"/>
      <c r="O321"/>
      <c r="Q321"/>
      <c r="S321"/>
      <c r="U321"/>
      <c r="W321"/>
    </row>
    <row r="322" spans="1:23" x14ac:dyDescent="0.25">
      <c r="A322" s="149" t="s">
        <v>169</v>
      </c>
      <c r="B322" s="145">
        <v>339</v>
      </c>
      <c r="C322" s="104">
        <v>99213</v>
      </c>
      <c r="D322" s="145"/>
      <c r="E322" s="145"/>
      <c r="F322" s="150" t="s">
        <v>79</v>
      </c>
      <c r="G322" s="148" t="s">
        <v>94</v>
      </c>
      <c r="I322" t="str">
        <f t="shared" si="4"/>
        <v>313399921315 min3.6</v>
      </c>
      <c r="K322"/>
      <c r="O322"/>
      <c r="Q322"/>
      <c r="S322"/>
      <c r="U322"/>
      <c r="W322"/>
    </row>
    <row r="323" spans="1:23" x14ac:dyDescent="0.25">
      <c r="A323" s="149" t="s">
        <v>169</v>
      </c>
      <c r="B323" s="145">
        <v>339</v>
      </c>
      <c r="C323" s="104">
        <v>99214</v>
      </c>
      <c r="D323" s="145"/>
      <c r="E323" s="145" t="s">
        <v>168</v>
      </c>
      <c r="F323" s="150" t="s">
        <v>175</v>
      </c>
      <c r="G323" s="148" t="s">
        <v>94</v>
      </c>
      <c r="I323" t="str">
        <f t="shared" ref="I323:I386" si="5">A323&amp;B323&amp;C323&amp;D323&amp;E323&amp;F323&amp;G323</f>
        <v>3133999214U125 min3.6</v>
      </c>
      <c r="K323"/>
      <c r="O323"/>
      <c r="Q323"/>
      <c r="S323"/>
      <c r="U323"/>
      <c r="W323"/>
    </row>
    <row r="324" spans="1:23" x14ac:dyDescent="0.25">
      <c r="A324" s="149" t="s">
        <v>169</v>
      </c>
      <c r="B324" s="145">
        <v>339</v>
      </c>
      <c r="C324" s="104">
        <v>99214</v>
      </c>
      <c r="D324" s="145"/>
      <c r="E324" s="145"/>
      <c r="F324" s="150" t="s">
        <v>175</v>
      </c>
      <c r="G324" s="148" t="s">
        <v>94</v>
      </c>
      <c r="I324" t="str">
        <f t="shared" si="5"/>
        <v>313399921425 min3.6</v>
      </c>
      <c r="K324"/>
      <c r="O324"/>
      <c r="Q324"/>
      <c r="S324"/>
      <c r="U324"/>
      <c r="W324"/>
    </row>
    <row r="325" spans="1:23" x14ac:dyDescent="0.25">
      <c r="A325" s="149" t="s">
        <v>169</v>
      </c>
      <c r="B325" s="145">
        <v>339</v>
      </c>
      <c r="C325" s="104">
        <v>99215</v>
      </c>
      <c r="D325" s="145"/>
      <c r="E325" s="145" t="s">
        <v>168</v>
      </c>
      <c r="F325" s="150" t="s">
        <v>176</v>
      </c>
      <c r="G325" s="148" t="s">
        <v>94</v>
      </c>
      <c r="I325" t="str">
        <f t="shared" si="5"/>
        <v>3133999215U140 min3.6</v>
      </c>
      <c r="K325"/>
      <c r="O325"/>
      <c r="Q325"/>
      <c r="S325"/>
      <c r="U325"/>
      <c r="W325"/>
    </row>
    <row r="326" spans="1:23" x14ac:dyDescent="0.25">
      <c r="A326" s="149" t="s">
        <v>169</v>
      </c>
      <c r="B326" s="145">
        <v>339</v>
      </c>
      <c r="C326" s="104">
        <v>99215</v>
      </c>
      <c r="D326" s="145"/>
      <c r="E326" s="145"/>
      <c r="F326" s="150" t="s">
        <v>176</v>
      </c>
      <c r="G326" s="148" t="s">
        <v>94</v>
      </c>
      <c r="I326" t="str">
        <f t="shared" si="5"/>
        <v>313399921540 min3.6</v>
      </c>
      <c r="K326"/>
      <c r="O326"/>
      <c r="Q326"/>
      <c r="S326"/>
      <c r="U326"/>
      <c r="W326"/>
    </row>
    <row r="327" spans="1:23" x14ac:dyDescent="0.25">
      <c r="A327" s="93" t="s">
        <v>169</v>
      </c>
      <c r="B327" s="94">
        <v>339</v>
      </c>
      <c r="C327" s="94">
        <v>99221</v>
      </c>
      <c r="D327" s="94"/>
      <c r="E327" s="94"/>
      <c r="F327" s="95" t="s">
        <v>110</v>
      </c>
      <c r="G327" s="96" t="s">
        <v>130</v>
      </c>
      <c r="I327" t="str">
        <f t="shared" si="5"/>
        <v>313399922130 min3.7</v>
      </c>
      <c r="K327"/>
      <c r="O327"/>
      <c r="Q327"/>
      <c r="S327"/>
      <c r="U327"/>
      <c r="W327"/>
    </row>
    <row r="328" spans="1:23" x14ac:dyDescent="0.25">
      <c r="A328" s="149" t="s">
        <v>169</v>
      </c>
      <c r="B328" s="145">
        <v>339</v>
      </c>
      <c r="C328" s="145">
        <v>99222</v>
      </c>
      <c r="D328" s="145"/>
      <c r="E328" s="145"/>
      <c r="F328" s="150" t="s">
        <v>110</v>
      </c>
      <c r="G328" s="148" t="s">
        <v>130</v>
      </c>
      <c r="I328" t="str">
        <f t="shared" si="5"/>
        <v>313399922230 min3.7</v>
      </c>
      <c r="K328"/>
      <c r="O328"/>
      <c r="Q328"/>
      <c r="S328"/>
      <c r="U328"/>
      <c r="W328"/>
    </row>
    <row r="329" spans="1:23" x14ac:dyDescent="0.25">
      <c r="A329" s="149" t="s">
        <v>169</v>
      </c>
      <c r="B329" s="94">
        <v>339</v>
      </c>
      <c r="C329" s="145">
        <v>99223</v>
      </c>
      <c r="D329" s="145"/>
      <c r="E329" s="145"/>
      <c r="F329" s="150" t="s">
        <v>177</v>
      </c>
      <c r="G329" s="148" t="s">
        <v>130</v>
      </c>
      <c r="I329" t="str">
        <f t="shared" si="5"/>
        <v>313399922370 min 3.7</v>
      </c>
      <c r="K329"/>
      <c r="O329"/>
      <c r="Q329"/>
      <c r="S329"/>
      <c r="U329"/>
      <c r="W329"/>
    </row>
    <row r="330" spans="1:23" x14ac:dyDescent="0.25">
      <c r="A330" s="93" t="s">
        <v>169</v>
      </c>
      <c r="B330" s="94">
        <v>339</v>
      </c>
      <c r="C330" s="94">
        <v>99231</v>
      </c>
      <c r="D330" s="94"/>
      <c r="E330" s="94"/>
      <c r="F330" s="95" t="s">
        <v>79</v>
      </c>
      <c r="G330" s="96" t="s">
        <v>130</v>
      </c>
      <c r="I330" t="str">
        <f t="shared" si="5"/>
        <v>313399923115 min3.7</v>
      </c>
      <c r="K330"/>
      <c r="O330"/>
      <c r="Q330"/>
      <c r="S330"/>
      <c r="U330"/>
      <c r="W330"/>
    </row>
    <row r="331" spans="1:23" x14ac:dyDescent="0.25">
      <c r="A331" s="149" t="s">
        <v>169</v>
      </c>
      <c r="B331" s="94">
        <v>339</v>
      </c>
      <c r="C331" s="145">
        <v>99232</v>
      </c>
      <c r="D331" s="145"/>
      <c r="E331" s="145"/>
      <c r="F331" s="150" t="s">
        <v>175</v>
      </c>
      <c r="G331" s="148" t="s">
        <v>130</v>
      </c>
      <c r="I331" t="str">
        <f t="shared" si="5"/>
        <v>313399923225 min3.7</v>
      </c>
      <c r="K331"/>
      <c r="O331"/>
      <c r="Q331"/>
      <c r="S331"/>
      <c r="U331"/>
      <c r="W331"/>
    </row>
    <row r="332" spans="1:23" x14ac:dyDescent="0.25">
      <c r="A332" s="149" t="s">
        <v>169</v>
      </c>
      <c r="B332" s="94">
        <v>339</v>
      </c>
      <c r="C332" s="145">
        <v>99233</v>
      </c>
      <c r="D332" s="145"/>
      <c r="E332" s="145"/>
      <c r="F332" s="150" t="s">
        <v>178</v>
      </c>
      <c r="G332" s="148" t="s">
        <v>130</v>
      </c>
      <c r="I332" t="str">
        <f t="shared" si="5"/>
        <v>313399923335 min3.7</v>
      </c>
      <c r="K332"/>
      <c r="O332"/>
      <c r="Q332"/>
      <c r="S332"/>
      <c r="U332"/>
      <c r="W332"/>
    </row>
    <row r="333" spans="1:23" x14ac:dyDescent="0.25">
      <c r="A333" s="149" t="s">
        <v>169</v>
      </c>
      <c r="B333" s="94">
        <v>339</v>
      </c>
      <c r="C333" s="145">
        <v>99238</v>
      </c>
      <c r="D333" s="145"/>
      <c r="E333" s="145"/>
      <c r="F333" s="150" t="s">
        <v>179</v>
      </c>
      <c r="G333" s="148" t="s">
        <v>130</v>
      </c>
      <c r="I333" t="str">
        <f t="shared" si="5"/>
        <v>3133999238Visit3.7</v>
      </c>
      <c r="K333"/>
      <c r="O333"/>
      <c r="Q333"/>
      <c r="S333"/>
      <c r="U333"/>
      <c r="W333"/>
    </row>
    <row r="334" spans="1:23" x14ac:dyDescent="0.25">
      <c r="A334" s="149" t="s">
        <v>169</v>
      </c>
      <c r="B334" s="94">
        <v>339</v>
      </c>
      <c r="C334" s="145">
        <v>99241</v>
      </c>
      <c r="D334" s="145"/>
      <c r="E334" s="145" t="s">
        <v>89</v>
      </c>
      <c r="F334" s="150" t="s">
        <v>79</v>
      </c>
      <c r="G334" s="148" t="s">
        <v>130</v>
      </c>
      <c r="I334" t="str">
        <f t="shared" si="5"/>
        <v>3133999241GT15 min3.7</v>
      </c>
      <c r="K334"/>
      <c r="O334"/>
      <c r="Q334"/>
      <c r="S334"/>
      <c r="U334"/>
      <c r="W334"/>
    </row>
    <row r="335" spans="1:23" x14ac:dyDescent="0.25">
      <c r="A335" s="149" t="s">
        <v>169</v>
      </c>
      <c r="B335" s="94">
        <v>339</v>
      </c>
      <c r="C335" s="145">
        <v>99241</v>
      </c>
      <c r="D335" s="145"/>
      <c r="E335" s="145"/>
      <c r="F335" s="150" t="s">
        <v>79</v>
      </c>
      <c r="G335" s="148" t="s">
        <v>130</v>
      </c>
      <c r="I335" t="str">
        <f t="shared" si="5"/>
        <v>313399924115 min3.7</v>
      </c>
      <c r="K335"/>
      <c r="O335"/>
      <c r="Q335"/>
      <c r="S335"/>
      <c r="U335"/>
      <c r="W335"/>
    </row>
    <row r="336" spans="1:23" x14ac:dyDescent="0.25">
      <c r="A336" s="149" t="s">
        <v>169</v>
      </c>
      <c r="B336" s="94">
        <v>339</v>
      </c>
      <c r="C336" s="145">
        <v>99242</v>
      </c>
      <c r="D336" s="145"/>
      <c r="E336" s="145" t="s">
        <v>89</v>
      </c>
      <c r="F336" s="150">
        <v>30</v>
      </c>
      <c r="G336" s="148" t="s">
        <v>94</v>
      </c>
      <c r="I336" t="str">
        <f t="shared" si="5"/>
        <v>3133999242GT303.6</v>
      </c>
      <c r="K336"/>
      <c r="O336"/>
      <c r="Q336"/>
      <c r="S336"/>
      <c r="U336"/>
      <c r="W336"/>
    </row>
    <row r="337" spans="1:23" x14ac:dyDescent="0.25">
      <c r="A337" s="149" t="s">
        <v>169</v>
      </c>
      <c r="B337" s="94">
        <v>339</v>
      </c>
      <c r="C337" s="145">
        <v>99242</v>
      </c>
      <c r="D337" s="145"/>
      <c r="E337" s="145"/>
      <c r="F337" s="150" t="s">
        <v>110</v>
      </c>
      <c r="G337" s="148" t="s">
        <v>130</v>
      </c>
      <c r="I337" t="str">
        <f t="shared" si="5"/>
        <v>313399924230 min3.7</v>
      </c>
      <c r="K337"/>
      <c r="O337"/>
      <c r="Q337"/>
      <c r="S337"/>
      <c r="U337"/>
      <c r="W337"/>
    </row>
    <row r="338" spans="1:23" x14ac:dyDescent="0.25">
      <c r="A338" s="149" t="s">
        <v>169</v>
      </c>
      <c r="B338" s="94">
        <v>339</v>
      </c>
      <c r="C338" s="145">
        <v>99243</v>
      </c>
      <c r="D338" s="145"/>
      <c r="E338" s="145" t="s">
        <v>89</v>
      </c>
      <c r="F338" s="150" t="s">
        <v>176</v>
      </c>
      <c r="G338" s="148" t="s">
        <v>94</v>
      </c>
      <c r="I338" t="str">
        <f t="shared" si="5"/>
        <v>3133999243GT40 min3.6</v>
      </c>
      <c r="K338"/>
      <c r="O338"/>
      <c r="Q338"/>
      <c r="S338"/>
      <c r="U338"/>
      <c r="W338"/>
    </row>
    <row r="339" spans="1:23" x14ac:dyDescent="0.25">
      <c r="A339" s="149" t="s">
        <v>169</v>
      </c>
      <c r="B339" s="94">
        <v>339</v>
      </c>
      <c r="C339" s="145">
        <v>99243</v>
      </c>
      <c r="D339" s="145"/>
      <c r="E339" s="145"/>
      <c r="F339" s="150" t="s">
        <v>176</v>
      </c>
      <c r="G339" s="148" t="s">
        <v>94</v>
      </c>
      <c r="I339" t="str">
        <f t="shared" si="5"/>
        <v>313399924340 min3.6</v>
      </c>
      <c r="K339"/>
      <c r="O339"/>
      <c r="Q339"/>
      <c r="S339"/>
      <c r="U339"/>
      <c r="W339"/>
    </row>
    <row r="340" spans="1:23" x14ac:dyDescent="0.25">
      <c r="A340" s="149" t="s">
        <v>169</v>
      </c>
      <c r="B340" s="94">
        <v>339</v>
      </c>
      <c r="C340" s="145">
        <v>99244</v>
      </c>
      <c r="D340" s="145"/>
      <c r="E340" s="145" t="s">
        <v>89</v>
      </c>
      <c r="F340" s="150" t="s">
        <v>114</v>
      </c>
      <c r="G340" s="148" t="s">
        <v>94</v>
      </c>
      <c r="I340" t="str">
        <f t="shared" si="5"/>
        <v>3133999244GT60 min3.6</v>
      </c>
      <c r="K340"/>
      <c r="O340"/>
      <c r="Q340"/>
      <c r="S340"/>
      <c r="U340"/>
      <c r="W340"/>
    </row>
    <row r="341" spans="1:23" x14ac:dyDescent="0.25">
      <c r="A341" s="149" t="s">
        <v>169</v>
      </c>
      <c r="B341" s="94">
        <v>339</v>
      </c>
      <c r="C341" s="145">
        <v>99244</v>
      </c>
      <c r="D341" s="145"/>
      <c r="E341" s="145"/>
      <c r="F341" s="150" t="s">
        <v>114</v>
      </c>
      <c r="G341" s="148" t="s">
        <v>94</v>
      </c>
      <c r="I341" t="str">
        <f t="shared" si="5"/>
        <v>313399924460 min3.6</v>
      </c>
      <c r="K341"/>
      <c r="O341"/>
      <c r="Q341"/>
      <c r="S341"/>
      <c r="U341"/>
      <c r="W341"/>
    </row>
    <row r="342" spans="1:23" x14ac:dyDescent="0.25">
      <c r="A342" s="149" t="s">
        <v>169</v>
      </c>
      <c r="B342" s="94">
        <v>339</v>
      </c>
      <c r="C342" s="145">
        <v>99245</v>
      </c>
      <c r="D342" s="145"/>
      <c r="E342" s="145" t="s">
        <v>89</v>
      </c>
      <c r="F342" s="150" t="s">
        <v>180</v>
      </c>
      <c r="G342" s="148" t="s">
        <v>94</v>
      </c>
      <c r="I342" t="str">
        <f t="shared" si="5"/>
        <v>3133999245GT80 min3.6</v>
      </c>
      <c r="K342"/>
      <c r="O342"/>
      <c r="Q342"/>
      <c r="S342"/>
      <c r="U342"/>
      <c r="W342"/>
    </row>
    <row r="343" spans="1:23" x14ac:dyDescent="0.25">
      <c r="A343" s="149" t="s">
        <v>169</v>
      </c>
      <c r="B343" s="94">
        <v>339</v>
      </c>
      <c r="C343" s="145">
        <v>99245</v>
      </c>
      <c r="D343" s="145"/>
      <c r="E343" s="145"/>
      <c r="F343" s="150" t="s">
        <v>180</v>
      </c>
      <c r="G343" s="148" t="s">
        <v>94</v>
      </c>
      <c r="I343" t="str">
        <f t="shared" si="5"/>
        <v>313399924580 min3.6</v>
      </c>
      <c r="K343"/>
      <c r="O343"/>
      <c r="Q343"/>
      <c r="S343"/>
      <c r="U343"/>
      <c r="W343"/>
    </row>
    <row r="344" spans="1:23" x14ac:dyDescent="0.25">
      <c r="A344" s="149" t="s">
        <v>169</v>
      </c>
      <c r="B344" s="94">
        <v>339</v>
      </c>
      <c r="C344" s="145">
        <v>99251</v>
      </c>
      <c r="D344" s="145"/>
      <c r="E344" s="145"/>
      <c r="F344" s="150" t="s">
        <v>172</v>
      </c>
      <c r="G344" s="148" t="s">
        <v>130</v>
      </c>
      <c r="I344" t="str">
        <f t="shared" si="5"/>
        <v>313399925120 min3.7</v>
      </c>
      <c r="K344"/>
      <c r="O344"/>
      <c r="Q344"/>
      <c r="S344"/>
      <c r="U344"/>
      <c r="W344"/>
    </row>
    <row r="345" spans="1:23" x14ac:dyDescent="0.25">
      <c r="A345" s="149" t="s">
        <v>169</v>
      </c>
      <c r="B345" s="94">
        <v>339</v>
      </c>
      <c r="C345" s="145">
        <v>99252</v>
      </c>
      <c r="D345" s="145"/>
      <c r="E345" s="145"/>
      <c r="F345" s="150" t="s">
        <v>176</v>
      </c>
      <c r="G345" s="148" t="s">
        <v>130</v>
      </c>
      <c r="I345" t="str">
        <f t="shared" si="5"/>
        <v>313399925240 min3.7</v>
      </c>
      <c r="K345"/>
      <c r="O345"/>
      <c r="Q345"/>
      <c r="S345"/>
      <c r="U345"/>
      <c r="W345"/>
    </row>
    <row r="346" spans="1:23" x14ac:dyDescent="0.25">
      <c r="A346" s="149" t="s">
        <v>169</v>
      </c>
      <c r="B346" s="94">
        <v>339</v>
      </c>
      <c r="C346" s="145">
        <v>99253</v>
      </c>
      <c r="D346" s="145"/>
      <c r="E346" s="145"/>
      <c r="F346" s="150" t="s">
        <v>181</v>
      </c>
      <c r="G346" s="148" t="s">
        <v>130</v>
      </c>
      <c r="I346" t="str">
        <f t="shared" si="5"/>
        <v>313399925355 min3.7</v>
      </c>
      <c r="K346"/>
      <c r="O346"/>
      <c r="Q346"/>
      <c r="S346"/>
      <c r="U346"/>
      <c r="W346"/>
    </row>
    <row r="347" spans="1:23" x14ac:dyDescent="0.25">
      <c r="A347" s="149" t="s">
        <v>169</v>
      </c>
      <c r="B347" s="94">
        <v>339</v>
      </c>
      <c r="C347" s="145">
        <v>99254</v>
      </c>
      <c r="D347" s="145"/>
      <c r="E347" s="145"/>
      <c r="F347" s="150" t="s">
        <v>180</v>
      </c>
      <c r="G347" s="148" t="s">
        <v>130</v>
      </c>
      <c r="I347" t="str">
        <f t="shared" si="5"/>
        <v>313399925480 min3.7</v>
      </c>
      <c r="K347"/>
      <c r="O347"/>
      <c r="Q347"/>
      <c r="S347"/>
      <c r="U347"/>
      <c r="W347"/>
    </row>
    <row r="348" spans="1:23" x14ac:dyDescent="0.25">
      <c r="A348" s="149" t="s">
        <v>169</v>
      </c>
      <c r="B348" s="94">
        <v>339</v>
      </c>
      <c r="C348" s="145">
        <v>99255</v>
      </c>
      <c r="D348" s="145"/>
      <c r="E348" s="145"/>
      <c r="F348" s="150" t="s">
        <v>182</v>
      </c>
      <c r="G348" s="148" t="s">
        <v>130</v>
      </c>
      <c r="I348" t="str">
        <f t="shared" si="5"/>
        <v>3133999255110 min3.7</v>
      </c>
      <c r="K348"/>
      <c r="O348"/>
      <c r="Q348"/>
      <c r="S348"/>
      <c r="U348"/>
      <c r="W348"/>
    </row>
    <row r="349" spans="1:23" x14ac:dyDescent="0.25">
      <c r="A349" s="149" t="s">
        <v>169</v>
      </c>
      <c r="B349" s="145">
        <v>339</v>
      </c>
      <c r="C349" s="145">
        <v>99281</v>
      </c>
      <c r="D349" s="145"/>
      <c r="E349" s="145"/>
      <c r="F349" s="150" t="s">
        <v>179</v>
      </c>
      <c r="G349" s="148" t="s">
        <v>94</v>
      </c>
      <c r="I349" t="str">
        <f t="shared" si="5"/>
        <v>3133999281Visit3.6</v>
      </c>
      <c r="K349"/>
      <c r="O349"/>
      <c r="Q349"/>
      <c r="S349"/>
      <c r="U349"/>
      <c r="W349"/>
    </row>
    <row r="350" spans="1:23" x14ac:dyDescent="0.25">
      <c r="A350" s="149" t="s">
        <v>169</v>
      </c>
      <c r="B350" s="145">
        <v>339</v>
      </c>
      <c r="C350" s="145">
        <v>99282</v>
      </c>
      <c r="D350" s="145"/>
      <c r="E350" s="145"/>
      <c r="F350" s="150" t="s">
        <v>179</v>
      </c>
      <c r="G350" s="148" t="s">
        <v>94</v>
      </c>
      <c r="I350" t="str">
        <f t="shared" si="5"/>
        <v>3133999282Visit3.6</v>
      </c>
      <c r="K350"/>
      <c r="O350"/>
      <c r="Q350"/>
      <c r="S350"/>
      <c r="U350"/>
      <c r="W350"/>
    </row>
    <row r="351" spans="1:23" x14ac:dyDescent="0.25">
      <c r="A351" s="149" t="s">
        <v>169</v>
      </c>
      <c r="B351" s="145">
        <v>339</v>
      </c>
      <c r="C351" s="145">
        <v>99283</v>
      </c>
      <c r="D351" s="145"/>
      <c r="E351" s="145"/>
      <c r="F351" s="150" t="s">
        <v>179</v>
      </c>
      <c r="G351" s="148" t="s">
        <v>94</v>
      </c>
      <c r="I351" t="str">
        <f t="shared" si="5"/>
        <v>3133999283Visit3.6</v>
      </c>
      <c r="K351"/>
      <c r="O351"/>
      <c r="Q351"/>
      <c r="S351"/>
      <c r="U351"/>
      <c r="W351"/>
    </row>
    <row r="352" spans="1:23" x14ac:dyDescent="0.25">
      <c r="A352" s="149" t="s">
        <v>169</v>
      </c>
      <c r="B352" s="145">
        <v>339</v>
      </c>
      <c r="C352" s="145">
        <v>99284</v>
      </c>
      <c r="D352" s="145"/>
      <c r="E352" s="145"/>
      <c r="F352" s="150" t="s">
        <v>179</v>
      </c>
      <c r="G352" s="148" t="s">
        <v>94</v>
      </c>
      <c r="I352" t="str">
        <f t="shared" si="5"/>
        <v>3133999284Visit3.6</v>
      </c>
      <c r="K352"/>
      <c r="O352"/>
      <c r="Q352"/>
      <c r="S352"/>
      <c r="U352"/>
      <c r="W352"/>
    </row>
    <row r="353" spans="1:23" x14ac:dyDescent="0.25">
      <c r="A353" s="149" t="s">
        <v>169</v>
      </c>
      <c r="B353" s="145">
        <v>339</v>
      </c>
      <c r="C353" s="145">
        <v>99285</v>
      </c>
      <c r="D353" s="145"/>
      <c r="E353" s="145"/>
      <c r="F353" s="150" t="s">
        <v>179</v>
      </c>
      <c r="G353" s="148" t="s">
        <v>94</v>
      </c>
      <c r="I353" t="str">
        <f t="shared" si="5"/>
        <v>3133999285Visit3.6</v>
      </c>
      <c r="K353"/>
      <c r="O353"/>
      <c r="Q353"/>
      <c r="S353"/>
      <c r="U353"/>
      <c r="W353"/>
    </row>
    <row r="354" spans="1:23" x14ac:dyDescent="0.25">
      <c r="A354" s="149" t="s">
        <v>169</v>
      </c>
      <c r="B354" s="145">
        <v>339</v>
      </c>
      <c r="C354" s="145">
        <v>99291</v>
      </c>
      <c r="D354" s="145"/>
      <c r="E354" s="145"/>
      <c r="F354" s="150" t="s">
        <v>183</v>
      </c>
      <c r="G354" s="148" t="s">
        <v>94</v>
      </c>
      <c r="I354" t="str">
        <f t="shared" si="5"/>
        <v>31339992911 Hour3.6</v>
      </c>
      <c r="K354"/>
      <c r="O354"/>
      <c r="Q354"/>
      <c r="S354"/>
      <c r="U354"/>
      <c r="W354"/>
    </row>
    <row r="355" spans="1:23" x14ac:dyDescent="0.25">
      <c r="A355" s="149" t="s">
        <v>169</v>
      </c>
      <c r="B355" s="145">
        <v>339</v>
      </c>
      <c r="C355" s="145">
        <v>99292</v>
      </c>
      <c r="D355" s="145"/>
      <c r="E355" s="145"/>
      <c r="F355" s="150" t="s">
        <v>110</v>
      </c>
      <c r="G355" s="148" t="s">
        <v>94</v>
      </c>
      <c r="I355" t="str">
        <f t="shared" si="5"/>
        <v>313399929230 min3.6</v>
      </c>
      <c r="K355"/>
      <c r="O355"/>
      <c r="Q355"/>
      <c r="S355"/>
      <c r="U355"/>
      <c r="W355"/>
    </row>
    <row r="356" spans="1:23" x14ac:dyDescent="0.25">
      <c r="A356" s="149" t="s">
        <v>169</v>
      </c>
      <c r="B356" s="145">
        <v>339</v>
      </c>
      <c r="C356" s="145">
        <v>99304</v>
      </c>
      <c r="D356" s="145"/>
      <c r="E356" s="145"/>
      <c r="F356" s="150" t="s">
        <v>179</v>
      </c>
      <c r="G356" s="148" t="s">
        <v>130</v>
      </c>
      <c r="I356" t="str">
        <f t="shared" si="5"/>
        <v>3133999304Visit3.7</v>
      </c>
      <c r="K356"/>
      <c r="O356"/>
      <c r="Q356"/>
      <c r="S356"/>
      <c r="U356"/>
      <c r="W356"/>
    </row>
    <row r="357" spans="1:23" x14ac:dyDescent="0.25">
      <c r="A357" s="149" t="s">
        <v>169</v>
      </c>
      <c r="B357" s="145">
        <v>339</v>
      </c>
      <c r="C357" s="145">
        <v>99305</v>
      </c>
      <c r="D357" s="145"/>
      <c r="E357" s="145"/>
      <c r="F357" s="150" t="s">
        <v>179</v>
      </c>
      <c r="G357" s="148" t="s">
        <v>130</v>
      </c>
      <c r="I357" t="str">
        <f t="shared" si="5"/>
        <v>3133999305Visit3.7</v>
      </c>
      <c r="K357"/>
      <c r="O357"/>
      <c r="Q357"/>
      <c r="S357"/>
      <c r="U357"/>
      <c r="W357"/>
    </row>
    <row r="358" spans="1:23" x14ac:dyDescent="0.25">
      <c r="A358" s="149" t="s">
        <v>169</v>
      </c>
      <c r="B358" s="145">
        <v>339</v>
      </c>
      <c r="C358" s="145">
        <v>99306</v>
      </c>
      <c r="D358" s="145"/>
      <c r="E358" s="145"/>
      <c r="F358" s="150" t="s">
        <v>179</v>
      </c>
      <c r="G358" s="148" t="s">
        <v>130</v>
      </c>
      <c r="I358" t="str">
        <f t="shared" si="5"/>
        <v>3133999306Visit3.7</v>
      </c>
      <c r="K358"/>
      <c r="O358"/>
      <c r="Q358"/>
      <c r="S358"/>
      <c r="U358"/>
      <c r="W358"/>
    </row>
    <row r="359" spans="1:23" x14ac:dyDescent="0.25">
      <c r="A359" s="149" t="s">
        <v>169</v>
      </c>
      <c r="B359" s="145">
        <v>339</v>
      </c>
      <c r="C359" s="145">
        <v>99307</v>
      </c>
      <c r="D359" s="145"/>
      <c r="E359" s="145"/>
      <c r="F359" s="150" t="s">
        <v>179</v>
      </c>
      <c r="G359" s="148" t="s">
        <v>130</v>
      </c>
      <c r="I359" t="str">
        <f t="shared" si="5"/>
        <v>3133999307Visit3.7</v>
      </c>
      <c r="K359"/>
      <c r="O359"/>
      <c r="Q359"/>
      <c r="S359"/>
      <c r="U359"/>
      <c r="W359"/>
    </row>
    <row r="360" spans="1:23" x14ac:dyDescent="0.25">
      <c r="A360" s="149" t="s">
        <v>169</v>
      </c>
      <c r="B360" s="145">
        <v>339</v>
      </c>
      <c r="C360" s="145">
        <v>99308</v>
      </c>
      <c r="D360" s="145"/>
      <c r="E360" s="145"/>
      <c r="F360" s="150" t="s">
        <v>179</v>
      </c>
      <c r="G360" s="148" t="s">
        <v>130</v>
      </c>
      <c r="I360" t="str">
        <f t="shared" si="5"/>
        <v>3133999308Visit3.7</v>
      </c>
      <c r="K360"/>
      <c r="O360"/>
      <c r="Q360"/>
      <c r="S360"/>
      <c r="U360"/>
      <c r="W360"/>
    </row>
    <row r="361" spans="1:23" x14ac:dyDescent="0.25">
      <c r="A361" s="149" t="s">
        <v>169</v>
      </c>
      <c r="B361" s="145">
        <v>339</v>
      </c>
      <c r="C361" s="145">
        <v>99309</v>
      </c>
      <c r="D361" s="145"/>
      <c r="E361" s="145"/>
      <c r="F361" s="150" t="s">
        <v>179</v>
      </c>
      <c r="G361" s="148" t="s">
        <v>130</v>
      </c>
      <c r="I361" t="str">
        <f t="shared" si="5"/>
        <v>3133999309Visit3.7</v>
      </c>
      <c r="K361"/>
      <c r="O361"/>
      <c r="Q361"/>
      <c r="S361"/>
      <c r="U361"/>
      <c r="W361"/>
    </row>
    <row r="362" spans="1:23" x14ac:dyDescent="0.25">
      <c r="A362" s="149" t="s">
        <v>169</v>
      </c>
      <c r="B362" s="145">
        <v>339</v>
      </c>
      <c r="C362" s="145">
        <v>99310</v>
      </c>
      <c r="D362" s="145"/>
      <c r="E362" s="145"/>
      <c r="F362" s="150" t="s">
        <v>179</v>
      </c>
      <c r="G362" s="148" t="s">
        <v>130</v>
      </c>
      <c r="I362" t="str">
        <f t="shared" si="5"/>
        <v>3133999310Visit3.7</v>
      </c>
      <c r="K362"/>
      <c r="O362"/>
      <c r="Q362"/>
      <c r="S362"/>
      <c r="U362"/>
      <c r="W362"/>
    </row>
    <row r="363" spans="1:23" x14ac:dyDescent="0.25">
      <c r="A363" s="149" t="s">
        <v>169</v>
      </c>
      <c r="B363" s="145">
        <v>339</v>
      </c>
      <c r="C363" s="145">
        <v>99341</v>
      </c>
      <c r="D363" s="145"/>
      <c r="E363" s="145"/>
      <c r="F363" s="150" t="s">
        <v>172</v>
      </c>
      <c r="G363" s="148" t="s">
        <v>94</v>
      </c>
      <c r="I363" t="str">
        <f t="shared" si="5"/>
        <v>313399934120 min3.6</v>
      </c>
      <c r="K363"/>
      <c r="O363"/>
      <c r="Q363"/>
      <c r="S363"/>
      <c r="U363"/>
      <c r="W363"/>
    </row>
    <row r="364" spans="1:23" x14ac:dyDescent="0.25">
      <c r="A364" s="149" t="s">
        <v>169</v>
      </c>
      <c r="B364" s="145">
        <v>339</v>
      </c>
      <c r="C364" s="145">
        <v>99342</v>
      </c>
      <c r="D364" s="145"/>
      <c r="E364" s="145"/>
      <c r="F364" s="150" t="s">
        <v>110</v>
      </c>
      <c r="G364" s="148" t="s">
        <v>94</v>
      </c>
      <c r="I364" t="str">
        <f t="shared" si="5"/>
        <v>313399934230 min3.6</v>
      </c>
      <c r="K364"/>
      <c r="O364"/>
      <c r="Q364"/>
      <c r="S364"/>
      <c r="U364"/>
      <c r="W364"/>
    </row>
    <row r="365" spans="1:23" x14ac:dyDescent="0.25">
      <c r="A365" s="149" t="s">
        <v>169</v>
      </c>
      <c r="B365" s="145">
        <v>339</v>
      </c>
      <c r="C365" s="145">
        <v>99343</v>
      </c>
      <c r="D365" s="145"/>
      <c r="E365" s="145"/>
      <c r="F365" s="150" t="s">
        <v>112</v>
      </c>
      <c r="G365" s="148" t="s">
        <v>94</v>
      </c>
      <c r="I365" t="str">
        <f t="shared" si="5"/>
        <v>313399934345 min3.6</v>
      </c>
      <c r="K365"/>
      <c r="O365"/>
      <c r="Q365"/>
      <c r="S365"/>
      <c r="U365"/>
      <c r="W365"/>
    </row>
    <row r="366" spans="1:23" x14ac:dyDescent="0.25">
      <c r="A366" s="149">
        <v>31</v>
      </c>
      <c r="B366" s="145">
        <v>339</v>
      </c>
      <c r="C366" s="145" t="s">
        <v>120</v>
      </c>
      <c r="D366" s="145"/>
      <c r="E366" s="145" t="s">
        <v>168</v>
      </c>
      <c r="F366" s="150"/>
      <c r="G366" s="148" t="s">
        <v>94</v>
      </c>
      <c r="I366" t="str">
        <f t="shared" si="5"/>
        <v>3133900104U13.6</v>
      </c>
      <c r="K366"/>
      <c r="O366"/>
      <c r="Q366"/>
      <c r="S366"/>
      <c r="U366"/>
      <c r="W366"/>
    </row>
    <row r="367" spans="1:23" x14ac:dyDescent="0.25">
      <c r="A367" s="149" t="s">
        <v>169</v>
      </c>
      <c r="B367" s="149" t="s">
        <v>170</v>
      </c>
      <c r="C367" s="103" t="s">
        <v>109</v>
      </c>
      <c r="D367" s="149"/>
      <c r="E367" s="149"/>
      <c r="F367" s="132" t="s">
        <v>110</v>
      </c>
      <c r="G367" s="148" t="s">
        <v>94</v>
      </c>
      <c r="I367" t="str">
        <f t="shared" si="5"/>
        <v>313399083230 min3.6</v>
      </c>
      <c r="K367"/>
      <c r="O367"/>
      <c r="Q367"/>
      <c r="S367"/>
      <c r="U367"/>
      <c r="W367"/>
    </row>
    <row r="368" spans="1:23" x14ac:dyDescent="0.25">
      <c r="A368" s="149" t="s">
        <v>169</v>
      </c>
      <c r="B368" s="149" t="s">
        <v>170</v>
      </c>
      <c r="C368" s="149" t="s">
        <v>111</v>
      </c>
      <c r="D368" s="149"/>
      <c r="E368" s="149"/>
      <c r="F368" s="132" t="s">
        <v>112</v>
      </c>
      <c r="G368" s="148" t="s">
        <v>144</v>
      </c>
      <c r="I368" t="str">
        <f t="shared" si="5"/>
        <v>313399083445 min12</v>
      </c>
      <c r="K368"/>
      <c r="O368"/>
      <c r="Q368"/>
      <c r="S368"/>
      <c r="U368"/>
      <c r="W368"/>
    </row>
    <row r="369" spans="1:23" x14ac:dyDescent="0.25">
      <c r="A369" s="149" t="s">
        <v>169</v>
      </c>
      <c r="B369" s="149" t="s">
        <v>170</v>
      </c>
      <c r="C369" s="149" t="s">
        <v>113</v>
      </c>
      <c r="D369" s="149"/>
      <c r="E369" s="149"/>
      <c r="F369" s="132" t="s">
        <v>114</v>
      </c>
      <c r="G369" s="148" t="s">
        <v>144</v>
      </c>
      <c r="I369" t="str">
        <f t="shared" si="5"/>
        <v>313399083760 min12</v>
      </c>
      <c r="K369"/>
      <c r="O369"/>
      <c r="Q369"/>
      <c r="S369"/>
      <c r="U369"/>
      <c r="W369"/>
    </row>
    <row r="370" spans="1:23" x14ac:dyDescent="0.25">
      <c r="A370" s="149" t="s">
        <v>169</v>
      </c>
      <c r="B370" s="149" t="s">
        <v>170</v>
      </c>
      <c r="C370" s="149" t="s">
        <v>117</v>
      </c>
      <c r="D370" s="149" t="s">
        <v>81</v>
      </c>
      <c r="E370" s="135"/>
      <c r="F370" s="131" t="s">
        <v>79</v>
      </c>
      <c r="G370" s="96" t="s">
        <v>97</v>
      </c>
      <c r="I370" t="str">
        <f t="shared" si="5"/>
        <v>3133999201UB15 min3.25</v>
      </c>
      <c r="K370"/>
      <c r="O370"/>
      <c r="Q370"/>
      <c r="S370"/>
      <c r="U370"/>
      <c r="W370"/>
    </row>
    <row r="371" spans="1:23" x14ac:dyDescent="0.25">
      <c r="A371" s="149" t="s">
        <v>169</v>
      </c>
      <c r="B371" s="149" t="s">
        <v>170</v>
      </c>
      <c r="C371" s="149" t="s">
        <v>118</v>
      </c>
      <c r="D371" s="149" t="s">
        <v>81</v>
      </c>
      <c r="E371" s="135"/>
      <c r="F371" s="131" t="s">
        <v>79</v>
      </c>
      <c r="G371" s="96" t="s">
        <v>97</v>
      </c>
      <c r="I371" t="str">
        <f t="shared" si="5"/>
        <v>3133999211UB15 min3.25</v>
      </c>
      <c r="K371"/>
      <c r="O371"/>
      <c r="Q371"/>
      <c r="S371"/>
      <c r="U371"/>
      <c r="W371"/>
    </row>
    <row r="372" spans="1:23" x14ac:dyDescent="0.25">
      <c r="A372" s="93" t="s">
        <v>169</v>
      </c>
      <c r="B372" s="94">
        <v>339</v>
      </c>
      <c r="C372" s="94" t="s">
        <v>124</v>
      </c>
      <c r="D372" s="94"/>
      <c r="E372" s="94" t="s">
        <v>82</v>
      </c>
      <c r="F372" s="95" t="s">
        <v>79</v>
      </c>
      <c r="G372" s="96" t="s">
        <v>97</v>
      </c>
      <c r="I372" t="str">
        <f t="shared" si="5"/>
        <v>31339H2010HK15 min3.25</v>
      </c>
      <c r="K372"/>
      <c r="O372"/>
      <c r="Q372"/>
      <c r="S372"/>
      <c r="U372"/>
      <c r="W372"/>
    </row>
    <row r="373" spans="1:23" x14ac:dyDescent="0.25">
      <c r="A373" s="93" t="s">
        <v>169</v>
      </c>
      <c r="B373" s="94">
        <v>339</v>
      </c>
      <c r="C373" s="94" t="s">
        <v>124</v>
      </c>
      <c r="D373" s="94"/>
      <c r="E373" s="94" t="s">
        <v>168</v>
      </c>
      <c r="F373" s="95" t="s">
        <v>79</v>
      </c>
      <c r="G373" s="96" t="s">
        <v>97</v>
      </c>
      <c r="I373" t="str">
        <f t="shared" si="5"/>
        <v>31339H2010U115 min3.25</v>
      </c>
      <c r="K373"/>
      <c r="O373"/>
      <c r="Q373"/>
      <c r="S373"/>
      <c r="U373"/>
      <c r="W373"/>
    </row>
    <row r="374" spans="1:23" ht="48" x14ac:dyDescent="0.25">
      <c r="A374" s="149" t="s">
        <v>169</v>
      </c>
      <c r="B374" s="145">
        <v>339</v>
      </c>
      <c r="C374" s="145" t="s">
        <v>134</v>
      </c>
      <c r="D374" s="145"/>
      <c r="E374" s="145"/>
      <c r="F374" s="150" t="s">
        <v>184</v>
      </c>
      <c r="G374" s="148" t="s">
        <v>94</v>
      </c>
      <c r="I374" t="str">
        <f t="shared" si="5"/>
        <v>31339Refer to the MA reference file Refer to the MA reference file3.6</v>
      </c>
      <c r="K374"/>
      <c r="O374"/>
      <c r="Q374"/>
      <c r="S374"/>
      <c r="U374"/>
      <c r="W374"/>
    </row>
    <row r="375" spans="1:23" x14ac:dyDescent="0.25">
      <c r="A375" s="149" t="s">
        <v>169</v>
      </c>
      <c r="B375" s="145">
        <v>345</v>
      </c>
      <c r="C375" s="104">
        <v>99201</v>
      </c>
      <c r="D375" s="145"/>
      <c r="E375" s="145"/>
      <c r="F375" s="150" t="s">
        <v>171</v>
      </c>
      <c r="G375" s="148" t="s">
        <v>94</v>
      </c>
      <c r="I375" t="str">
        <f t="shared" si="5"/>
        <v>313459920110 min3.6</v>
      </c>
      <c r="K375"/>
      <c r="O375"/>
      <c r="Q375"/>
      <c r="S375"/>
      <c r="U375"/>
      <c r="W375"/>
    </row>
    <row r="376" spans="1:23" x14ac:dyDescent="0.25">
      <c r="A376" s="149" t="s">
        <v>169</v>
      </c>
      <c r="B376" s="145">
        <v>345</v>
      </c>
      <c r="C376" s="104">
        <v>99202</v>
      </c>
      <c r="D376" s="145"/>
      <c r="E376" s="145"/>
      <c r="F376" s="150" t="s">
        <v>172</v>
      </c>
      <c r="G376" s="148" t="s">
        <v>94</v>
      </c>
      <c r="I376" t="str">
        <f t="shared" si="5"/>
        <v>313459920220 min3.6</v>
      </c>
      <c r="K376"/>
      <c r="O376"/>
      <c r="Q376"/>
      <c r="S376"/>
      <c r="U376"/>
      <c r="W376"/>
    </row>
    <row r="377" spans="1:23" x14ac:dyDescent="0.25">
      <c r="A377" s="149" t="s">
        <v>169</v>
      </c>
      <c r="B377" s="145">
        <v>345</v>
      </c>
      <c r="C377" s="104">
        <v>99203</v>
      </c>
      <c r="D377" s="145"/>
      <c r="E377" s="145"/>
      <c r="F377" s="150" t="s">
        <v>110</v>
      </c>
      <c r="G377" s="148" t="s">
        <v>94</v>
      </c>
      <c r="I377" t="str">
        <f t="shared" si="5"/>
        <v>313459920330 min3.6</v>
      </c>
      <c r="K377"/>
      <c r="O377"/>
      <c r="Q377"/>
      <c r="S377"/>
      <c r="U377"/>
      <c r="W377"/>
    </row>
    <row r="378" spans="1:23" x14ac:dyDescent="0.25">
      <c r="A378" s="149" t="s">
        <v>169</v>
      </c>
      <c r="B378" s="145">
        <v>345</v>
      </c>
      <c r="C378" s="104">
        <v>99204</v>
      </c>
      <c r="D378" s="145"/>
      <c r="E378" s="145"/>
      <c r="F378" s="150" t="s">
        <v>112</v>
      </c>
      <c r="G378" s="148" t="s">
        <v>94</v>
      </c>
      <c r="I378" t="str">
        <f t="shared" si="5"/>
        <v>313459920445 min3.6</v>
      </c>
      <c r="K378"/>
      <c r="O378"/>
      <c r="Q378"/>
      <c r="S378"/>
      <c r="U378"/>
      <c r="W378"/>
    </row>
    <row r="379" spans="1:23" x14ac:dyDescent="0.25">
      <c r="A379" s="149" t="s">
        <v>169</v>
      </c>
      <c r="B379" s="145">
        <v>345</v>
      </c>
      <c r="C379" s="104">
        <v>99205</v>
      </c>
      <c r="D379" s="145"/>
      <c r="E379" s="145"/>
      <c r="F379" s="150" t="s">
        <v>114</v>
      </c>
      <c r="G379" s="148" t="s">
        <v>94</v>
      </c>
      <c r="I379" t="str">
        <f t="shared" si="5"/>
        <v>313459920560 min3.6</v>
      </c>
      <c r="K379"/>
      <c r="O379"/>
      <c r="Q379"/>
      <c r="S379"/>
      <c r="U379"/>
      <c r="W379"/>
    </row>
    <row r="380" spans="1:23" x14ac:dyDescent="0.25">
      <c r="A380" s="149" t="s">
        <v>169</v>
      </c>
      <c r="B380" s="145">
        <v>345</v>
      </c>
      <c r="C380" s="104">
        <v>99211</v>
      </c>
      <c r="D380" s="145"/>
      <c r="E380" s="145"/>
      <c r="F380" s="150" t="s">
        <v>173</v>
      </c>
      <c r="G380" s="148" t="s">
        <v>94</v>
      </c>
      <c r="I380" t="str">
        <f t="shared" si="5"/>
        <v>31345992115 min3.6</v>
      </c>
      <c r="K380"/>
      <c r="O380"/>
      <c r="Q380"/>
      <c r="S380"/>
      <c r="U380"/>
      <c r="W380"/>
    </row>
    <row r="381" spans="1:23" x14ac:dyDescent="0.25">
      <c r="A381" s="149" t="s">
        <v>169</v>
      </c>
      <c r="B381" s="145">
        <v>345</v>
      </c>
      <c r="C381" s="104">
        <v>99212</v>
      </c>
      <c r="D381" s="145"/>
      <c r="E381" s="145"/>
      <c r="F381" s="150" t="s">
        <v>171</v>
      </c>
      <c r="G381" s="148" t="s">
        <v>94</v>
      </c>
      <c r="I381" t="str">
        <f t="shared" si="5"/>
        <v>313459921210 min3.6</v>
      </c>
      <c r="K381"/>
      <c r="O381"/>
      <c r="Q381"/>
      <c r="S381"/>
      <c r="U381"/>
      <c r="W381"/>
    </row>
    <row r="382" spans="1:23" x14ac:dyDescent="0.25">
      <c r="A382" s="149" t="s">
        <v>169</v>
      </c>
      <c r="B382" s="145">
        <v>345</v>
      </c>
      <c r="C382" s="104">
        <v>99213</v>
      </c>
      <c r="D382" s="145"/>
      <c r="E382" s="145"/>
      <c r="F382" s="150" t="s">
        <v>79</v>
      </c>
      <c r="G382" s="148" t="s">
        <v>94</v>
      </c>
      <c r="I382" t="str">
        <f t="shared" si="5"/>
        <v>313459921315 min3.6</v>
      </c>
      <c r="K382"/>
      <c r="O382"/>
      <c r="Q382"/>
      <c r="S382"/>
      <c r="U382"/>
      <c r="W382"/>
    </row>
    <row r="383" spans="1:23" x14ac:dyDescent="0.25">
      <c r="A383" s="149" t="s">
        <v>169</v>
      </c>
      <c r="B383" s="145">
        <v>345</v>
      </c>
      <c r="C383" s="104">
        <v>99214</v>
      </c>
      <c r="D383" s="145"/>
      <c r="E383" s="145"/>
      <c r="F383" s="150" t="s">
        <v>175</v>
      </c>
      <c r="G383" s="148" t="s">
        <v>94</v>
      </c>
      <c r="I383" t="str">
        <f t="shared" si="5"/>
        <v>313459921425 min3.6</v>
      </c>
      <c r="K383"/>
      <c r="O383"/>
      <c r="Q383"/>
      <c r="S383"/>
      <c r="U383"/>
      <c r="W383"/>
    </row>
    <row r="384" spans="1:23" x14ac:dyDescent="0.25">
      <c r="A384" s="149" t="s">
        <v>169</v>
      </c>
      <c r="B384" s="145">
        <v>345</v>
      </c>
      <c r="C384" s="104">
        <v>99215</v>
      </c>
      <c r="D384" s="145"/>
      <c r="E384" s="145"/>
      <c r="F384" s="150" t="s">
        <v>176</v>
      </c>
      <c r="G384" s="148" t="s">
        <v>94</v>
      </c>
      <c r="I384" t="str">
        <f t="shared" si="5"/>
        <v>313459921540 min3.6</v>
      </c>
      <c r="K384"/>
      <c r="O384"/>
      <c r="Q384"/>
      <c r="S384"/>
      <c r="U384"/>
      <c r="W384"/>
    </row>
    <row r="385" spans="1:23" x14ac:dyDescent="0.25">
      <c r="A385" s="149" t="s">
        <v>169</v>
      </c>
      <c r="B385" s="145">
        <v>345</v>
      </c>
      <c r="C385" s="145">
        <v>99281</v>
      </c>
      <c r="D385" s="145"/>
      <c r="E385" s="145"/>
      <c r="F385" s="150" t="s">
        <v>179</v>
      </c>
      <c r="G385" s="148" t="s">
        <v>94</v>
      </c>
      <c r="I385" t="str">
        <f t="shared" si="5"/>
        <v>3134599281Visit3.6</v>
      </c>
      <c r="K385"/>
      <c r="O385"/>
      <c r="Q385"/>
      <c r="S385"/>
      <c r="U385"/>
      <c r="W385"/>
    </row>
    <row r="386" spans="1:23" x14ac:dyDescent="0.25">
      <c r="A386" s="149" t="s">
        <v>169</v>
      </c>
      <c r="B386" s="145">
        <v>345</v>
      </c>
      <c r="C386" s="145">
        <v>99282</v>
      </c>
      <c r="D386" s="145"/>
      <c r="E386" s="145"/>
      <c r="F386" s="150" t="s">
        <v>179</v>
      </c>
      <c r="G386" s="148" t="s">
        <v>94</v>
      </c>
      <c r="I386" t="str">
        <f t="shared" si="5"/>
        <v>3134599282Visit3.6</v>
      </c>
      <c r="K386"/>
      <c r="O386"/>
      <c r="Q386"/>
      <c r="S386"/>
      <c r="U386"/>
      <c r="W386"/>
    </row>
    <row r="387" spans="1:23" x14ac:dyDescent="0.25">
      <c r="A387" s="149" t="s">
        <v>169</v>
      </c>
      <c r="B387" s="145">
        <v>345</v>
      </c>
      <c r="C387" s="145">
        <v>99283</v>
      </c>
      <c r="D387" s="145"/>
      <c r="E387" s="145"/>
      <c r="F387" s="150" t="s">
        <v>179</v>
      </c>
      <c r="G387" s="148" t="s">
        <v>94</v>
      </c>
      <c r="I387" t="str">
        <f t="shared" ref="I387:I413" si="6">A387&amp;B387&amp;C387&amp;D387&amp;E387&amp;F387&amp;G387</f>
        <v>3134599283Visit3.6</v>
      </c>
      <c r="K387"/>
      <c r="O387"/>
      <c r="Q387"/>
      <c r="S387"/>
      <c r="U387"/>
      <c r="W387"/>
    </row>
    <row r="388" spans="1:23" x14ac:dyDescent="0.25">
      <c r="A388" s="149" t="s">
        <v>169</v>
      </c>
      <c r="B388" s="145">
        <v>345</v>
      </c>
      <c r="C388" s="145">
        <v>99284</v>
      </c>
      <c r="D388" s="145"/>
      <c r="E388" s="145"/>
      <c r="F388" s="150" t="s">
        <v>179</v>
      </c>
      <c r="G388" s="148" t="s">
        <v>94</v>
      </c>
      <c r="I388" t="str">
        <f t="shared" si="6"/>
        <v>3134599284Visit3.6</v>
      </c>
      <c r="K388"/>
      <c r="O388"/>
      <c r="Q388"/>
      <c r="S388"/>
      <c r="U388"/>
      <c r="W388"/>
    </row>
    <row r="389" spans="1:23" x14ac:dyDescent="0.25">
      <c r="A389" s="149" t="s">
        <v>169</v>
      </c>
      <c r="B389" s="145">
        <v>345</v>
      </c>
      <c r="C389" s="145">
        <v>99285</v>
      </c>
      <c r="D389" s="145"/>
      <c r="E389" s="145"/>
      <c r="F389" s="150" t="s">
        <v>179</v>
      </c>
      <c r="G389" s="148" t="s">
        <v>94</v>
      </c>
      <c r="I389" t="str">
        <f t="shared" si="6"/>
        <v>3134599285Visit3.6</v>
      </c>
      <c r="K389"/>
      <c r="O389"/>
      <c r="Q389"/>
      <c r="S389"/>
      <c r="U389"/>
      <c r="W389"/>
    </row>
    <row r="390" spans="1:23" x14ac:dyDescent="0.25">
      <c r="A390" s="149" t="s">
        <v>169</v>
      </c>
      <c r="B390" s="145">
        <v>548</v>
      </c>
      <c r="C390" s="145" t="s">
        <v>100</v>
      </c>
      <c r="D390" s="145" t="s">
        <v>81</v>
      </c>
      <c r="E390" s="145" t="s">
        <v>101</v>
      </c>
      <c r="F390" s="150" t="s">
        <v>79</v>
      </c>
      <c r="G390" s="148" t="s">
        <v>97</v>
      </c>
      <c r="I390" t="str">
        <f t="shared" si="6"/>
        <v>31548H2014UBHA15 min3.25</v>
      </c>
      <c r="K390"/>
      <c r="O390"/>
      <c r="Q390"/>
      <c r="S390"/>
      <c r="U390"/>
      <c r="W390"/>
    </row>
    <row r="391" spans="1:23" x14ac:dyDescent="0.25">
      <c r="A391" s="149" t="s">
        <v>169</v>
      </c>
      <c r="B391" s="145">
        <v>548</v>
      </c>
      <c r="C391" s="145" t="s">
        <v>100</v>
      </c>
      <c r="D391" s="145" t="s">
        <v>81</v>
      </c>
      <c r="E391" s="145" t="s">
        <v>168</v>
      </c>
      <c r="F391" s="150" t="s">
        <v>79</v>
      </c>
      <c r="G391" s="148" t="s">
        <v>97</v>
      </c>
      <c r="I391" t="str">
        <f t="shared" si="6"/>
        <v>31548H2014UBU115 min3.25</v>
      </c>
      <c r="K391"/>
      <c r="O391"/>
      <c r="Q391"/>
      <c r="S391"/>
      <c r="U391"/>
      <c r="W391"/>
    </row>
    <row r="392" spans="1:23" x14ac:dyDescent="0.25">
      <c r="A392" s="93" t="s">
        <v>169</v>
      </c>
      <c r="B392" s="145">
        <v>548</v>
      </c>
      <c r="C392" s="94" t="s">
        <v>103</v>
      </c>
      <c r="D392" s="145" t="s">
        <v>81</v>
      </c>
      <c r="E392" s="94" t="s">
        <v>168</v>
      </c>
      <c r="F392" s="95" t="s">
        <v>79</v>
      </c>
      <c r="G392" s="96" t="s">
        <v>97</v>
      </c>
      <c r="I392" t="str">
        <f t="shared" si="6"/>
        <v>31548H2021UBU115 min3.25</v>
      </c>
      <c r="K392"/>
      <c r="O392"/>
      <c r="Q392"/>
      <c r="S392"/>
      <c r="U392"/>
      <c r="W392"/>
    </row>
    <row r="393" spans="1:23" x14ac:dyDescent="0.25">
      <c r="A393" s="93" t="s">
        <v>169</v>
      </c>
      <c r="B393" s="145">
        <v>549</v>
      </c>
      <c r="C393" s="94" t="s">
        <v>102</v>
      </c>
      <c r="D393" s="94" t="s">
        <v>81</v>
      </c>
      <c r="E393" s="94" t="s">
        <v>168</v>
      </c>
      <c r="F393" s="95" t="s">
        <v>79</v>
      </c>
      <c r="G393" s="96" t="s">
        <v>97</v>
      </c>
      <c r="I393" t="str">
        <f t="shared" si="6"/>
        <v>31549H2019UBU115 min3.25</v>
      </c>
      <c r="K393"/>
      <c r="O393"/>
      <c r="Q393"/>
      <c r="S393"/>
      <c r="U393"/>
      <c r="W393"/>
    </row>
    <row r="394" spans="1:23" x14ac:dyDescent="0.25">
      <c r="A394" s="93" t="s">
        <v>169</v>
      </c>
      <c r="B394" s="145">
        <v>559</v>
      </c>
      <c r="C394" s="94" t="s">
        <v>95</v>
      </c>
      <c r="D394" s="94" t="s">
        <v>96</v>
      </c>
      <c r="E394" s="94" t="s">
        <v>168</v>
      </c>
      <c r="F394" s="95" t="s">
        <v>79</v>
      </c>
      <c r="G394" s="96" t="s">
        <v>97</v>
      </c>
      <c r="I394" t="str">
        <f t="shared" si="6"/>
        <v>31559H0032HPU115 min3.25</v>
      </c>
      <c r="K394"/>
      <c r="O394"/>
      <c r="Q394"/>
      <c r="S394"/>
      <c r="U394"/>
      <c r="W394"/>
    </row>
    <row r="395" spans="1:23" x14ac:dyDescent="0.25">
      <c r="A395" s="93" t="s">
        <v>169</v>
      </c>
      <c r="B395" s="145">
        <v>559</v>
      </c>
      <c r="C395" s="94" t="s">
        <v>95</v>
      </c>
      <c r="D395" s="94"/>
      <c r="E395" s="94" t="s">
        <v>99</v>
      </c>
      <c r="F395" s="95" t="s">
        <v>79</v>
      </c>
      <c r="G395" s="96" t="s">
        <v>97</v>
      </c>
      <c r="I395" t="str">
        <f t="shared" si="6"/>
        <v>31559H0032HO15 min3.25</v>
      </c>
      <c r="K395"/>
      <c r="O395"/>
      <c r="Q395"/>
      <c r="S395"/>
      <c r="U395"/>
      <c r="W395"/>
    </row>
    <row r="396" spans="1:23" x14ac:dyDescent="0.25">
      <c r="A396" s="93" t="s">
        <v>169</v>
      </c>
      <c r="B396" s="145">
        <v>559</v>
      </c>
      <c r="C396" s="94" t="s">
        <v>95</v>
      </c>
      <c r="D396" s="94"/>
      <c r="E396" s="94" t="s">
        <v>168</v>
      </c>
      <c r="F396" s="95" t="s">
        <v>79</v>
      </c>
      <c r="G396" s="96" t="s">
        <v>97</v>
      </c>
      <c r="I396" t="str">
        <f t="shared" si="6"/>
        <v>31559H0032U115 min3.25</v>
      </c>
      <c r="K396"/>
      <c r="O396"/>
      <c r="Q396"/>
      <c r="S396"/>
      <c r="U396"/>
      <c r="W396"/>
    </row>
    <row r="397" spans="1:23" x14ac:dyDescent="0.25">
      <c r="A397" s="136">
        <v>51</v>
      </c>
      <c r="B397" s="120">
        <v>512</v>
      </c>
      <c r="C397" s="137" t="s">
        <v>213</v>
      </c>
      <c r="D397" s="137"/>
      <c r="E397" s="138"/>
      <c r="F397" s="121" t="s">
        <v>79</v>
      </c>
      <c r="G397" s="115" t="s">
        <v>207</v>
      </c>
      <c r="I397" t="str">
        <f t="shared" si="6"/>
        <v>51512S515015 min3.15</v>
      </c>
      <c r="K397"/>
      <c r="O397"/>
      <c r="Q397"/>
      <c r="S397"/>
      <c r="U397"/>
      <c r="W397"/>
    </row>
    <row r="398" spans="1:23" x14ac:dyDescent="0.25">
      <c r="A398" s="114">
        <v>51</v>
      </c>
      <c r="B398" s="113">
        <v>512</v>
      </c>
      <c r="C398" s="116" t="s">
        <v>214</v>
      </c>
      <c r="D398" s="116"/>
      <c r="E398" s="117"/>
      <c r="F398" s="121" t="s">
        <v>143</v>
      </c>
      <c r="G398" s="115" t="s">
        <v>207</v>
      </c>
      <c r="I398" t="str">
        <f t="shared" si="6"/>
        <v>51512S5151per diem3.15</v>
      </c>
      <c r="K398"/>
      <c r="O398"/>
      <c r="Q398"/>
      <c r="S398"/>
      <c r="U398"/>
      <c r="W398"/>
    </row>
    <row r="399" spans="1:23" x14ac:dyDescent="0.25">
      <c r="A399" s="136" t="s">
        <v>211</v>
      </c>
      <c r="B399" s="120">
        <v>513</v>
      </c>
      <c r="C399" s="137" t="s">
        <v>212</v>
      </c>
      <c r="D399" s="137"/>
      <c r="E399" s="138"/>
      <c r="F399" s="121" t="s">
        <v>143</v>
      </c>
      <c r="G399" s="115" t="s">
        <v>207</v>
      </c>
      <c r="I399" t="str">
        <f t="shared" si="6"/>
        <v>51513H0045per diem3.15</v>
      </c>
      <c r="K399"/>
      <c r="O399"/>
      <c r="Q399"/>
      <c r="S399"/>
      <c r="U399"/>
      <c r="W399"/>
    </row>
    <row r="400" spans="1:23" x14ac:dyDescent="0.25">
      <c r="A400" s="114">
        <v>51</v>
      </c>
      <c r="B400" s="113">
        <v>513</v>
      </c>
      <c r="C400" s="116" t="s">
        <v>215</v>
      </c>
      <c r="D400" s="116"/>
      <c r="E400" s="117"/>
      <c r="F400" s="121" t="s">
        <v>143</v>
      </c>
      <c r="G400" s="115" t="s">
        <v>207</v>
      </c>
      <c r="I400" t="str">
        <f t="shared" si="6"/>
        <v>51513S9125per diem3.15</v>
      </c>
      <c r="K400"/>
      <c r="O400"/>
      <c r="Q400"/>
      <c r="S400"/>
      <c r="U400"/>
      <c r="W400"/>
    </row>
    <row r="401" spans="1:23" x14ac:dyDescent="0.25">
      <c r="A401" s="114">
        <v>51</v>
      </c>
      <c r="B401" s="145">
        <v>515</v>
      </c>
      <c r="C401" s="116" t="s">
        <v>100</v>
      </c>
      <c r="D401" s="116"/>
      <c r="E401" s="117" t="s">
        <v>82</v>
      </c>
      <c r="F401" s="150" t="s">
        <v>79</v>
      </c>
      <c r="G401" s="115" t="s">
        <v>197</v>
      </c>
      <c r="I401" t="str">
        <f t="shared" si="6"/>
        <v>51515H2014HK15 min3.11</v>
      </c>
      <c r="K401"/>
      <c r="O401"/>
      <c r="Q401"/>
      <c r="S401"/>
      <c r="U401"/>
      <c r="W401"/>
    </row>
    <row r="402" spans="1:23" x14ac:dyDescent="0.25">
      <c r="A402" s="114">
        <v>52</v>
      </c>
      <c r="B402" s="113">
        <v>456</v>
      </c>
      <c r="C402" s="116" t="s">
        <v>156</v>
      </c>
      <c r="D402" s="116"/>
      <c r="E402" s="117" t="s">
        <v>107</v>
      </c>
      <c r="F402" s="121" t="s">
        <v>143</v>
      </c>
      <c r="G402" s="115" t="s">
        <v>167</v>
      </c>
      <c r="I402" t="str">
        <f t="shared" si="6"/>
        <v>52456H0018HBper diem3.16</v>
      </c>
      <c r="K402"/>
      <c r="O402"/>
      <c r="Q402"/>
      <c r="S402"/>
      <c r="U402"/>
      <c r="W402"/>
    </row>
    <row r="403" spans="1:23" x14ac:dyDescent="0.25">
      <c r="A403" s="114">
        <v>52</v>
      </c>
      <c r="B403" s="113">
        <v>456</v>
      </c>
      <c r="C403" s="116" t="s">
        <v>166</v>
      </c>
      <c r="D403" s="116"/>
      <c r="E403" s="117" t="s">
        <v>92</v>
      </c>
      <c r="F403" s="121" t="s">
        <v>143</v>
      </c>
      <c r="G403" s="115" t="s">
        <v>167</v>
      </c>
      <c r="I403" t="str">
        <f t="shared" si="6"/>
        <v>52456T2048HEper diem3.16</v>
      </c>
      <c r="K403"/>
      <c r="O403"/>
      <c r="Q403"/>
      <c r="S403"/>
      <c r="U403"/>
      <c r="W403"/>
    </row>
    <row r="404" spans="1:23" x14ac:dyDescent="0.25">
      <c r="A404" s="114">
        <v>52</v>
      </c>
      <c r="B404" s="113">
        <v>456</v>
      </c>
      <c r="C404" s="116" t="s">
        <v>166</v>
      </c>
      <c r="D404" s="116"/>
      <c r="E404" s="117" t="s">
        <v>82</v>
      </c>
      <c r="F404" s="121" t="s">
        <v>143</v>
      </c>
      <c r="G404" s="115" t="s">
        <v>167</v>
      </c>
      <c r="I404" t="str">
        <f t="shared" si="6"/>
        <v>52456T2048HKper diem3.16</v>
      </c>
      <c r="K404"/>
      <c r="O404"/>
      <c r="Q404"/>
      <c r="S404"/>
      <c r="U404"/>
      <c r="W404"/>
    </row>
    <row r="405" spans="1:23" x14ac:dyDescent="0.25">
      <c r="A405" s="114">
        <v>52</v>
      </c>
      <c r="B405" s="113">
        <v>456</v>
      </c>
      <c r="C405" s="116" t="s">
        <v>166</v>
      </c>
      <c r="D405" s="116"/>
      <c r="E405" s="117" t="s">
        <v>164</v>
      </c>
      <c r="F405" s="121" t="s">
        <v>143</v>
      </c>
      <c r="G405" s="115" t="s">
        <v>167</v>
      </c>
      <c r="I405" t="str">
        <f t="shared" si="6"/>
        <v>52456T2048HWper diem3.16</v>
      </c>
      <c r="K405"/>
      <c r="O405"/>
      <c r="Q405"/>
      <c r="S405"/>
      <c r="U405"/>
      <c r="W405"/>
    </row>
    <row r="406" spans="1:23" x14ac:dyDescent="0.25">
      <c r="A406" s="114">
        <v>52</v>
      </c>
      <c r="B406" s="113">
        <v>456</v>
      </c>
      <c r="C406" s="116" t="s">
        <v>166</v>
      </c>
      <c r="D406" s="116"/>
      <c r="E406" s="117" t="s">
        <v>200</v>
      </c>
      <c r="F406" s="121" t="s">
        <v>143</v>
      </c>
      <c r="G406" s="115" t="s">
        <v>167</v>
      </c>
      <c r="I406" t="str">
        <f t="shared" si="6"/>
        <v>52456T2048HXper diem3.16</v>
      </c>
      <c r="K406"/>
      <c r="O406"/>
      <c r="Q406"/>
      <c r="S406"/>
      <c r="U406"/>
      <c r="W406"/>
    </row>
    <row r="407" spans="1:23" x14ac:dyDescent="0.25">
      <c r="A407" s="114">
        <v>52</v>
      </c>
      <c r="B407" s="113">
        <v>456</v>
      </c>
      <c r="C407" s="116" t="s">
        <v>166</v>
      </c>
      <c r="D407" s="116"/>
      <c r="E407" s="117"/>
      <c r="F407" s="121" t="s">
        <v>143</v>
      </c>
      <c r="G407" s="115" t="s">
        <v>167</v>
      </c>
      <c r="I407" t="str">
        <f t="shared" si="6"/>
        <v>52456T2048per diem3.16</v>
      </c>
      <c r="K407"/>
      <c r="O407"/>
      <c r="Q407"/>
      <c r="S407"/>
      <c r="U407"/>
      <c r="W407"/>
    </row>
    <row r="408" spans="1:23" x14ac:dyDescent="0.25">
      <c r="A408" s="114">
        <v>52</v>
      </c>
      <c r="B408" s="113">
        <v>520</v>
      </c>
      <c r="C408" s="116" t="s">
        <v>166</v>
      </c>
      <c r="D408" s="116"/>
      <c r="E408" s="117" t="s">
        <v>195</v>
      </c>
      <c r="F408" s="121" t="s">
        <v>143</v>
      </c>
      <c r="G408" s="115" t="s">
        <v>167</v>
      </c>
      <c r="I408" t="str">
        <f t="shared" si="6"/>
        <v>52520T2048SCper diem3.16</v>
      </c>
      <c r="K408"/>
      <c r="O408"/>
      <c r="Q408"/>
      <c r="S408"/>
      <c r="U408"/>
      <c r="W408"/>
    </row>
    <row r="409" spans="1:23" x14ac:dyDescent="0.25">
      <c r="A409" s="114">
        <v>52</v>
      </c>
      <c r="B409" s="113">
        <v>521</v>
      </c>
      <c r="C409" s="116" t="s">
        <v>166</v>
      </c>
      <c r="D409" s="116"/>
      <c r="E409" s="117"/>
      <c r="F409" s="121" t="s">
        <v>143</v>
      </c>
      <c r="G409" s="115" t="s">
        <v>167</v>
      </c>
      <c r="I409" t="str">
        <f t="shared" si="6"/>
        <v>52521T2048per diem3.16</v>
      </c>
      <c r="K409"/>
      <c r="O409"/>
      <c r="Q409"/>
      <c r="S409"/>
      <c r="U409"/>
      <c r="W409"/>
    </row>
    <row r="410" spans="1:23" x14ac:dyDescent="0.25">
      <c r="A410" s="114">
        <v>53</v>
      </c>
      <c r="B410" s="145">
        <v>531</v>
      </c>
      <c r="C410" s="116" t="s">
        <v>199</v>
      </c>
      <c r="D410" s="116"/>
      <c r="E410" s="117" t="s">
        <v>164</v>
      </c>
      <c r="F410" s="150" t="s">
        <v>79</v>
      </c>
      <c r="G410" s="148" t="s">
        <v>201</v>
      </c>
      <c r="I410" t="str">
        <f t="shared" si="6"/>
        <v>53531H2023HW15 min3.12</v>
      </c>
      <c r="K410"/>
      <c r="O410"/>
      <c r="Q410"/>
      <c r="S410"/>
      <c r="U410"/>
      <c r="W410"/>
    </row>
    <row r="411" spans="1:23" x14ac:dyDescent="0.25">
      <c r="A411" s="114" t="s">
        <v>198</v>
      </c>
      <c r="B411" s="145">
        <v>531</v>
      </c>
      <c r="C411" s="116" t="s">
        <v>199</v>
      </c>
      <c r="D411" s="116"/>
      <c r="E411" s="117" t="s">
        <v>200</v>
      </c>
      <c r="F411" s="150" t="s">
        <v>79</v>
      </c>
      <c r="G411" s="115" t="s">
        <v>201</v>
      </c>
      <c r="I411" t="str">
        <f t="shared" si="6"/>
        <v>53531H2023HX15 min3.12</v>
      </c>
      <c r="K411"/>
      <c r="O411"/>
      <c r="Q411"/>
      <c r="S411"/>
      <c r="U411"/>
      <c r="W411"/>
    </row>
    <row r="412" spans="1:23" x14ac:dyDescent="0.25">
      <c r="A412" s="114">
        <v>53</v>
      </c>
      <c r="B412" s="145">
        <v>531</v>
      </c>
      <c r="C412" s="116" t="s">
        <v>199</v>
      </c>
      <c r="D412" s="116"/>
      <c r="E412" s="117"/>
      <c r="F412" s="150" t="s">
        <v>79</v>
      </c>
      <c r="G412" s="115" t="s">
        <v>202</v>
      </c>
      <c r="I412" t="str">
        <f t="shared" si="6"/>
        <v>53531H202315 min3.13</v>
      </c>
      <c r="K412"/>
      <c r="O412"/>
      <c r="Q412"/>
      <c r="S412"/>
      <c r="U412"/>
      <c r="W412"/>
    </row>
    <row r="413" spans="1:23" x14ac:dyDescent="0.25">
      <c r="A413" s="149" t="s">
        <v>193</v>
      </c>
      <c r="B413" s="145">
        <v>560</v>
      </c>
      <c r="C413" s="145" t="s">
        <v>194</v>
      </c>
      <c r="D413" s="145"/>
      <c r="E413" s="145" t="s">
        <v>195</v>
      </c>
      <c r="F413" s="95" t="s">
        <v>143</v>
      </c>
      <c r="G413" s="148" t="s">
        <v>167</v>
      </c>
      <c r="I413" t="str">
        <f t="shared" si="6"/>
        <v>56560H0019SCper diem3.16</v>
      </c>
      <c r="K413"/>
      <c r="O413"/>
      <c r="Q413"/>
      <c r="S413"/>
      <c r="U413"/>
      <c r="W413"/>
    </row>
    <row r="414" spans="1:23" x14ac:dyDescent="0.25">
      <c r="A414"/>
      <c r="B414"/>
      <c r="C414"/>
      <c r="D414"/>
      <c r="E414"/>
      <c r="F414"/>
      <c r="G414"/>
      <c r="K414"/>
      <c r="O414"/>
      <c r="Q414"/>
      <c r="S414"/>
      <c r="U414"/>
      <c r="W414"/>
    </row>
    <row r="415" spans="1:23" x14ac:dyDescent="0.25">
      <c r="A415"/>
      <c r="B415"/>
      <c r="C415"/>
      <c r="D415"/>
      <c r="E415"/>
      <c r="F415"/>
      <c r="G415"/>
      <c r="K415"/>
      <c r="O415"/>
      <c r="Q415"/>
      <c r="S415"/>
      <c r="U415"/>
      <c r="W415"/>
    </row>
    <row r="416" spans="1:23" x14ac:dyDescent="0.25">
      <c r="A416"/>
      <c r="B416"/>
      <c r="C416"/>
      <c r="D416"/>
      <c r="E416"/>
      <c r="F416"/>
      <c r="G416"/>
      <c r="K416"/>
      <c r="O416"/>
      <c r="Q416"/>
      <c r="S416"/>
      <c r="U416"/>
      <c r="W416"/>
    </row>
    <row r="417" spans="1:23" x14ac:dyDescent="0.25">
      <c r="A417"/>
      <c r="B417"/>
      <c r="C417"/>
      <c r="D417"/>
      <c r="E417"/>
      <c r="F417"/>
      <c r="G417"/>
      <c r="K417"/>
      <c r="O417"/>
      <c r="Q417"/>
      <c r="S417"/>
      <c r="U417"/>
      <c r="W417"/>
    </row>
    <row r="418" spans="1:23" x14ac:dyDescent="0.25">
      <c r="A418"/>
      <c r="B418"/>
      <c r="C418"/>
      <c r="D418"/>
      <c r="E418"/>
      <c r="F418"/>
      <c r="G418"/>
      <c r="K418"/>
      <c r="O418"/>
      <c r="Q418"/>
      <c r="S418"/>
      <c r="U418"/>
      <c r="W418"/>
    </row>
    <row r="419" spans="1:23" x14ac:dyDescent="0.25">
      <c r="A419"/>
      <c r="B419"/>
      <c r="C419"/>
      <c r="D419"/>
      <c r="E419"/>
      <c r="F419"/>
      <c r="G419"/>
      <c r="K419"/>
      <c r="O419"/>
      <c r="Q419"/>
      <c r="S419"/>
      <c r="U419"/>
      <c r="W419"/>
    </row>
    <row r="420" spans="1:23" x14ac:dyDescent="0.25">
      <c r="A420"/>
      <c r="B420"/>
      <c r="C420"/>
      <c r="D420"/>
      <c r="E420"/>
      <c r="F420"/>
      <c r="G420"/>
      <c r="K420"/>
      <c r="O420"/>
      <c r="Q420"/>
      <c r="S420"/>
      <c r="U420"/>
      <c r="W420"/>
    </row>
    <row r="421" spans="1:23" x14ac:dyDescent="0.25">
      <c r="A421"/>
      <c r="B421"/>
      <c r="C421"/>
      <c r="D421"/>
      <c r="E421"/>
      <c r="F421"/>
      <c r="G421"/>
      <c r="K421"/>
      <c r="O421"/>
      <c r="Q421"/>
      <c r="S421"/>
      <c r="U421"/>
      <c r="W421"/>
    </row>
    <row r="422" spans="1:23" x14ac:dyDescent="0.25">
      <c r="A422"/>
      <c r="B422"/>
      <c r="C422"/>
      <c r="D422"/>
      <c r="E422"/>
      <c r="F422"/>
      <c r="G422"/>
      <c r="K422"/>
      <c r="O422"/>
      <c r="Q422"/>
      <c r="S422"/>
      <c r="U422"/>
      <c r="W422"/>
    </row>
    <row r="423" spans="1:23" x14ac:dyDescent="0.25">
      <c r="A423"/>
      <c r="B423"/>
      <c r="C423"/>
      <c r="D423"/>
      <c r="E423"/>
      <c r="F423"/>
      <c r="G423"/>
      <c r="K423"/>
      <c r="O423"/>
      <c r="Q423"/>
      <c r="S423"/>
      <c r="U423"/>
      <c r="W423"/>
    </row>
    <row r="424" spans="1:23" x14ac:dyDescent="0.25">
      <c r="A424"/>
      <c r="B424"/>
      <c r="C424"/>
      <c r="D424"/>
      <c r="E424"/>
      <c r="F424"/>
      <c r="G424"/>
      <c r="K424"/>
      <c r="O424"/>
      <c r="Q424"/>
      <c r="S424"/>
      <c r="U424"/>
      <c r="W424"/>
    </row>
    <row r="425" spans="1:23" x14ac:dyDescent="0.25">
      <c r="A425"/>
      <c r="B425"/>
      <c r="C425"/>
      <c r="D425"/>
      <c r="E425"/>
      <c r="F425"/>
      <c r="G425"/>
      <c r="K425"/>
      <c r="O425"/>
      <c r="Q425"/>
      <c r="S425"/>
      <c r="U425"/>
      <c r="W425"/>
    </row>
    <row r="426" spans="1:23" x14ac:dyDescent="0.25">
      <c r="A426"/>
      <c r="B426"/>
      <c r="C426"/>
      <c r="D426"/>
      <c r="E426"/>
      <c r="F426"/>
      <c r="G426"/>
      <c r="K426"/>
      <c r="O426"/>
      <c r="Q426"/>
      <c r="S426"/>
      <c r="U426"/>
      <c r="W426"/>
    </row>
    <row r="427" spans="1:23" x14ac:dyDescent="0.25">
      <c r="A427"/>
      <c r="B427"/>
      <c r="C427"/>
      <c r="D427"/>
      <c r="E427"/>
      <c r="F427"/>
      <c r="G427"/>
      <c r="K427"/>
      <c r="O427"/>
      <c r="Q427"/>
      <c r="S427"/>
      <c r="W427"/>
    </row>
    <row r="428" spans="1:23" x14ac:dyDescent="0.25">
      <c r="A428"/>
      <c r="B428"/>
      <c r="C428"/>
      <c r="D428"/>
      <c r="E428"/>
      <c r="F428"/>
      <c r="G428"/>
      <c r="K428"/>
      <c r="Q428"/>
      <c r="S428"/>
    </row>
  </sheetData>
  <sortState ref="W2:W428">
    <sortCondition ref="W2:W428"/>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29" style="21" bestFit="1" customWidth="1"/>
    <col min="2" max="2" width="75.42578125" style="21" customWidth="1"/>
    <col min="3" max="3" width="1.7109375" style="21" customWidth="1"/>
    <col min="4" max="4" width="16.5703125" style="21" customWidth="1"/>
    <col min="5" max="5" width="1.7109375" style="21" customWidth="1"/>
    <col min="6" max="6" width="16.5703125" style="21" customWidth="1"/>
    <col min="7" max="7" width="1.7109375" style="21" customWidth="1"/>
    <col min="8" max="8" width="16.5703125" style="21" customWidth="1"/>
    <col min="9" max="16384" width="9.140625" style="21"/>
  </cols>
  <sheetData>
    <row r="1" spans="1:8" x14ac:dyDescent="0.25">
      <c r="A1" s="193" t="s">
        <v>305</v>
      </c>
      <c r="B1" s="194"/>
      <c r="C1" s="151"/>
      <c r="D1" s="151"/>
      <c r="E1" s="151"/>
      <c r="F1" s="151"/>
      <c r="G1" s="151"/>
      <c r="H1" s="151"/>
    </row>
    <row r="2" spans="1:8" x14ac:dyDescent="0.25">
      <c r="A2" s="193" t="s">
        <v>236</v>
      </c>
      <c r="B2" s="194"/>
      <c r="C2" s="151"/>
      <c r="D2" s="151"/>
      <c r="E2" s="151"/>
      <c r="F2" s="151"/>
      <c r="G2" s="151"/>
      <c r="H2" s="151"/>
    </row>
    <row r="6" spans="1:8" x14ac:dyDescent="0.25">
      <c r="A6" s="22" t="s">
        <v>237</v>
      </c>
      <c r="B6" s="4"/>
    </row>
    <row r="7" spans="1:8" x14ac:dyDescent="0.25">
      <c r="A7" s="22"/>
      <c r="B7" s="81"/>
    </row>
    <row r="8" spans="1:8" x14ac:dyDescent="0.25">
      <c r="A8" s="22" t="s">
        <v>238</v>
      </c>
      <c r="B8" s="161" t="s">
        <v>310</v>
      </c>
    </row>
    <row r="9" spans="1:8" x14ac:dyDescent="0.25">
      <c r="A9" s="22"/>
      <c r="B9" s="22"/>
    </row>
    <row r="10" spans="1:8" x14ac:dyDescent="0.25">
      <c r="A10" s="22" t="s">
        <v>309</v>
      </c>
      <c r="B10" s="4"/>
    </row>
    <row r="12" spans="1:8" x14ac:dyDescent="0.25">
      <c r="A12" s="22" t="s">
        <v>308</v>
      </c>
      <c r="B12" s="4"/>
    </row>
    <row r="14" spans="1:8" x14ac:dyDescent="0.25">
      <c r="A14" s="22" t="s">
        <v>240</v>
      </c>
      <c r="B14" s="4"/>
    </row>
    <row r="16" spans="1:8" x14ac:dyDescent="0.25">
      <c r="A16" s="22" t="s">
        <v>239</v>
      </c>
      <c r="B16" s="4"/>
    </row>
    <row r="18" spans="1:2" x14ac:dyDescent="0.25">
      <c r="A18" s="22" t="s">
        <v>240</v>
      </c>
      <c r="B18" s="4"/>
    </row>
    <row r="20" spans="1:2" x14ac:dyDescent="0.25">
      <c r="A20" s="22" t="s">
        <v>241</v>
      </c>
      <c r="B20" s="4"/>
    </row>
  </sheetData>
  <sheetProtection algorithmName="SHA-512" hashValue="E/bKn7kXims09iwIORKBuRK7ML9AEyQl+qy/IQxNxwX3AeBRCf9iL3N7cbU8+EzMLqVXt3idkT34b+ZnliIa2w==" saltValue="/coLRhwwRBoZ4yNOXd0pMA==" spinCount="100000" sheet="1" objects="1" scenarios="1"/>
  <mergeCells count="2">
    <mergeCell ref="A1:B1"/>
    <mergeCell ref="A2:B2"/>
  </mergeCells>
  <dataValidations count="1">
    <dataValidation type="list" allowBlank="1" showInputMessage="1" showErrorMessage="1" sqref="B8">
      <formula1>"June 30 2018, June 30 2019, June 30 2020, June 30 2021"</formula1>
    </dataValidation>
  </dataValidations>
  <pageMargins left="0.45" right="0.2"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C43"/>
  <sheetViews>
    <sheetView zoomScaleNormal="100" workbookViewId="0">
      <pane xSplit="2" ySplit="12" topLeftCell="C13" activePane="bottomRight" state="frozen"/>
      <selection pane="topRight" activeCell="C1" sqref="C1"/>
      <selection pane="bottomLeft" activeCell="A15" sqref="A15"/>
      <selection pane="bottomRight"/>
    </sheetView>
  </sheetViews>
  <sheetFormatPr defaultColWidth="9.140625" defaultRowHeight="12.75" x14ac:dyDescent="0.2"/>
  <cols>
    <col min="1" max="1" width="19.7109375" style="25" customWidth="1"/>
    <col min="2" max="2" width="58.85546875" style="25" bestFit="1" customWidth="1"/>
    <col min="3" max="3" width="14.85546875" style="25" customWidth="1"/>
    <col min="4" max="231" width="9.140625" style="25"/>
    <col min="232" max="232" width="64.28515625" style="25" customWidth="1"/>
    <col min="233" max="233" width="17.85546875" style="25" customWidth="1"/>
    <col min="234" max="240" width="9.140625" style="25" customWidth="1"/>
    <col min="241" max="241" width="15.5703125" style="25" customWidth="1"/>
    <col min="242" max="487" width="9.140625" style="25"/>
    <col min="488" max="488" width="64.28515625" style="25" customWidth="1"/>
    <col min="489" max="489" width="17.85546875" style="25" customWidth="1"/>
    <col min="490" max="496" width="9.140625" style="25" customWidth="1"/>
    <col min="497" max="497" width="15.5703125" style="25" customWidth="1"/>
    <col min="498" max="743" width="9.140625" style="25"/>
    <col min="744" max="744" width="64.28515625" style="25" customWidth="1"/>
    <col min="745" max="745" width="17.85546875" style="25" customWidth="1"/>
    <col min="746" max="752" width="9.140625" style="25" customWidth="1"/>
    <col min="753" max="753" width="15.5703125" style="25" customWidth="1"/>
    <col min="754" max="999" width="9.140625" style="25"/>
    <col min="1000" max="1000" width="64.28515625" style="25" customWidth="1"/>
    <col min="1001" max="1001" width="17.85546875" style="25" customWidth="1"/>
    <col min="1002" max="1008" width="9.140625" style="25" customWidth="1"/>
    <col min="1009" max="1009" width="15.5703125" style="25" customWidth="1"/>
    <col min="1010" max="1255" width="9.140625" style="25"/>
    <col min="1256" max="1256" width="64.28515625" style="25" customWidth="1"/>
    <col min="1257" max="1257" width="17.85546875" style="25" customWidth="1"/>
    <col min="1258" max="1264" width="9.140625" style="25" customWidth="1"/>
    <col min="1265" max="1265" width="15.5703125" style="25" customWidth="1"/>
    <col min="1266" max="1511" width="9.140625" style="25"/>
    <col min="1512" max="1512" width="64.28515625" style="25" customWidth="1"/>
    <col min="1513" max="1513" width="17.85546875" style="25" customWidth="1"/>
    <col min="1514" max="1520" width="9.140625" style="25" customWidth="1"/>
    <col min="1521" max="1521" width="15.5703125" style="25" customWidth="1"/>
    <col min="1522" max="1767" width="9.140625" style="25"/>
    <col min="1768" max="1768" width="64.28515625" style="25" customWidth="1"/>
    <col min="1769" max="1769" width="17.85546875" style="25" customWidth="1"/>
    <col min="1770" max="1776" width="9.140625" style="25" customWidth="1"/>
    <col min="1777" max="1777" width="15.5703125" style="25" customWidth="1"/>
    <col min="1778" max="2023" width="9.140625" style="25"/>
    <col min="2024" max="2024" width="64.28515625" style="25" customWidth="1"/>
    <col min="2025" max="2025" width="17.85546875" style="25" customWidth="1"/>
    <col min="2026" max="2032" width="9.140625" style="25" customWidth="1"/>
    <col min="2033" max="2033" width="15.5703125" style="25" customWidth="1"/>
    <col min="2034" max="2279" width="9.140625" style="25"/>
    <col min="2280" max="2280" width="64.28515625" style="25" customWidth="1"/>
    <col min="2281" max="2281" width="17.85546875" style="25" customWidth="1"/>
    <col min="2282" max="2288" width="9.140625" style="25" customWidth="1"/>
    <col min="2289" max="2289" width="15.5703125" style="25" customWidth="1"/>
    <col min="2290" max="2535" width="9.140625" style="25"/>
    <col min="2536" max="2536" width="64.28515625" style="25" customWidth="1"/>
    <col min="2537" max="2537" width="17.85546875" style="25" customWidth="1"/>
    <col min="2538" max="2544" width="9.140625" style="25" customWidth="1"/>
    <col min="2545" max="2545" width="15.5703125" style="25" customWidth="1"/>
    <col min="2546" max="2791" width="9.140625" style="25"/>
    <col min="2792" max="2792" width="64.28515625" style="25" customWidth="1"/>
    <col min="2793" max="2793" width="17.85546875" style="25" customWidth="1"/>
    <col min="2794" max="2800" width="9.140625" style="25" customWidth="1"/>
    <col min="2801" max="2801" width="15.5703125" style="25" customWidth="1"/>
    <col min="2802" max="3047" width="9.140625" style="25"/>
    <col min="3048" max="3048" width="64.28515625" style="25" customWidth="1"/>
    <col min="3049" max="3049" width="17.85546875" style="25" customWidth="1"/>
    <col min="3050" max="3056" width="9.140625" style="25" customWidth="1"/>
    <col min="3057" max="3057" width="15.5703125" style="25" customWidth="1"/>
    <col min="3058" max="3303" width="9.140625" style="25"/>
    <col min="3304" max="3304" width="64.28515625" style="25" customWidth="1"/>
    <col min="3305" max="3305" width="17.85546875" style="25" customWidth="1"/>
    <col min="3306" max="3312" width="9.140625" style="25" customWidth="1"/>
    <col min="3313" max="3313" width="15.5703125" style="25" customWidth="1"/>
    <col min="3314" max="3559" width="9.140625" style="25"/>
    <col min="3560" max="3560" width="64.28515625" style="25" customWidth="1"/>
    <col min="3561" max="3561" width="17.85546875" style="25" customWidth="1"/>
    <col min="3562" max="3568" width="9.140625" style="25" customWidth="1"/>
    <col min="3569" max="3569" width="15.5703125" style="25" customWidth="1"/>
    <col min="3570" max="3815" width="9.140625" style="25"/>
    <col min="3816" max="3816" width="64.28515625" style="25" customWidth="1"/>
    <col min="3817" max="3817" width="17.85546875" style="25" customWidth="1"/>
    <col min="3818" max="3824" width="9.140625" style="25" customWidth="1"/>
    <col min="3825" max="3825" width="15.5703125" style="25" customWidth="1"/>
    <col min="3826" max="4071" width="9.140625" style="25"/>
    <col min="4072" max="4072" width="64.28515625" style="25" customWidth="1"/>
    <col min="4073" max="4073" width="17.85546875" style="25" customWidth="1"/>
    <col min="4074" max="4080" width="9.140625" style="25" customWidth="1"/>
    <col min="4081" max="4081" width="15.5703125" style="25" customWidth="1"/>
    <col min="4082" max="4327" width="9.140625" style="25"/>
    <col min="4328" max="4328" width="64.28515625" style="25" customWidth="1"/>
    <col min="4329" max="4329" width="17.85546875" style="25" customWidth="1"/>
    <col min="4330" max="4336" width="9.140625" style="25" customWidth="1"/>
    <col min="4337" max="4337" width="15.5703125" style="25" customWidth="1"/>
    <col min="4338" max="4583" width="9.140625" style="25"/>
    <col min="4584" max="4584" width="64.28515625" style="25" customWidth="1"/>
    <col min="4585" max="4585" width="17.85546875" style="25" customWidth="1"/>
    <col min="4586" max="4592" width="9.140625" style="25" customWidth="1"/>
    <col min="4593" max="4593" width="15.5703125" style="25" customWidth="1"/>
    <col min="4594" max="4839" width="9.140625" style="25"/>
    <col min="4840" max="4840" width="64.28515625" style="25" customWidth="1"/>
    <col min="4841" max="4841" width="17.85546875" style="25" customWidth="1"/>
    <col min="4842" max="4848" width="9.140625" style="25" customWidth="1"/>
    <col min="4849" max="4849" width="15.5703125" style="25" customWidth="1"/>
    <col min="4850" max="5095" width="9.140625" style="25"/>
    <col min="5096" max="5096" width="64.28515625" style="25" customWidth="1"/>
    <col min="5097" max="5097" width="17.85546875" style="25" customWidth="1"/>
    <col min="5098" max="5104" width="9.140625" style="25" customWidth="1"/>
    <col min="5105" max="5105" width="15.5703125" style="25" customWidth="1"/>
    <col min="5106" max="5351" width="9.140625" style="25"/>
    <col min="5352" max="5352" width="64.28515625" style="25" customWidth="1"/>
    <col min="5353" max="5353" width="17.85546875" style="25" customWidth="1"/>
    <col min="5354" max="5360" width="9.140625" style="25" customWidth="1"/>
    <col min="5361" max="5361" width="15.5703125" style="25" customWidth="1"/>
    <col min="5362" max="5607" width="9.140625" style="25"/>
    <col min="5608" max="5608" width="64.28515625" style="25" customWidth="1"/>
    <col min="5609" max="5609" width="17.85546875" style="25" customWidth="1"/>
    <col min="5610" max="5616" width="9.140625" style="25" customWidth="1"/>
    <col min="5617" max="5617" width="15.5703125" style="25" customWidth="1"/>
    <col min="5618" max="5863" width="9.140625" style="25"/>
    <col min="5864" max="5864" width="64.28515625" style="25" customWidth="1"/>
    <col min="5865" max="5865" width="17.85546875" style="25" customWidth="1"/>
    <col min="5866" max="5872" width="9.140625" style="25" customWidth="1"/>
    <col min="5873" max="5873" width="15.5703125" style="25" customWidth="1"/>
    <col min="5874" max="6119" width="9.140625" style="25"/>
    <col min="6120" max="6120" width="64.28515625" style="25" customWidth="1"/>
    <col min="6121" max="6121" width="17.85546875" style="25" customWidth="1"/>
    <col min="6122" max="6128" width="9.140625" style="25" customWidth="1"/>
    <col min="6129" max="6129" width="15.5703125" style="25" customWidth="1"/>
    <col min="6130" max="6375" width="9.140625" style="25"/>
    <col min="6376" max="6376" width="64.28515625" style="25" customWidth="1"/>
    <col min="6377" max="6377" width="17.85546875" style="25" customWidth="1"/>
    <col min="6378" max="6384" width="9.140625" style="25" customWidth="1"/>
    <col min="6385" max="6385" width="15.5703125" style="25" customWidth="1"/>
    <col min="6386" max="6631" width="9.140625" style="25"/>
    <col min="6632" max="6632" width="64.28515625" style="25" customWidth="1"/>
    <col min="6633" max="6633" width="17.85546875" style="25" customWidth="1"/>
    <col min="6634" max="6640" width="9.140625" style="25" customWidth="1"/>
    <col min="6641" max="6641" width="15.5703125" style="25" customWidth="1"/>
    <col min="6642" max="6887" width="9.140625" style="25"/>
    <col min="6888" max="6888" width="64.28515625" style="25" customWidth="1"/>
    <col min="6889" max="6889" width="17.85546875" style="25" customWidth="1"/>
    <col min="6890" max="6896" width="9.140625" style="25" customWidth="1"/>
    <col min="6897" max="6897" width="15.5703125" style="25" customWidth="1"/>
    <col min="6898" max="7143" width="9.140625" style="25"/>
    <col min="7144" max="7144" width="64.28515625" style="25" customWidth="1"/>
    <col min="7145" max="7145" width="17.85546875" style="25" customWidth="1"/>
    <col min="7146" max="7152" width="9.140625" style="25" customWidth="1"/>
    <col min="7153" max="7153" width="15.5703125" style="25" customWidth="1"/>
    <col min="7154" max="7399" width="9.140625" style="25"/>
    <col min="7400" max="7400" width="64.28515625" style="25" customWidth="1"/>
    <col min="7401" max="7401" width="17.85546875" style="25" customWidth="1"/>
    <col min="7402" max="7408" width="9.140625" style="25" customWidth="1"/>
    <col min="7409" max="7409" width="15.5703125" style="25" customWidth="1"/>
    <col min="7410" max="7655" width="9.140625" style="25"/>
    <col min="7656" max="7656" width="64.28515625" style="25" customWidth="1"/>
    <col min="7657" max="7657" width="17.85546875" style="25" customWidth="1"/>
    <col min="7658" max="7664" width="9.140625" style="25" customWidth="1"/>
    <col min="7665" max="7665" width="15.5703125" style="25" customWidth="1"/>
    <col min="7666" max="7911" width="9.140625" style="25"/>
    <col min="7912" max="7912" width="64.28515625" style="25" customWidth="1"/>
    <col min="7913" max="7913" width="17.85546875" style="25" customWidth="1"/>
    <col min="7914" max="7920" width="9.140625" style="25" customWidth="1"/>
    <col min="7921" max="7921" width="15.5703125" style="25" customWidth="1"/>
    <col min="7922" max="8167" width="9.140625" style="25"/>
    <col min="8168" max="8168" width="64.28515625" style="25" customWidth="1"/>
    <col min="8169" max="8169" width="17.85546875" style="25" customWidth="1"/>
    <col min="8170" max="8176" width="9.140625" style="25" customWidth="1"/>
    <col min="8177" max="8177" width="15.5703125" style="25" customWidth="1"/>
    <col min="8178" max="8423" width="9.140625" style="25"/>
    <col min="8424" max="8424" width="64.28515625" style="25" customWidth="1"/>
    <col min="8425" max="8425" width="17.85546875" style="25" customWidth="1"/>
    <col min="8426" max="8432" width="9.140625" style="25" customWidth="1"/>
    <col min="8433" max="8433" width="15.5703125" style="25" customWidth="1"/>
    <col min="8434" max="8679" width="9.140625" style="25"/>
    <col min="8680" max="8680" width="64.28515625" style="25" customWidth="1"/>
    <col min="8681" max="8681" width="17.85546875" style="25" customWidth="1"/>
    <col min="8682" max="8688" width="9.140625" style="25" customWidth="1"/>
    <col min="8689" max="8689" width="15.5703125" style="25" customWidth="1"/>
    <col min="8690" max="8935" width="9.140625" style="25"/>
    <col min="8936" max="8936" width="64.28515625" style="25" customWidth="1"/>
    <col min="8937" max="8937" width="17.85546875" style="25" customWidth="1"/>
    <col min="8938" max="8944" width="9.140625" style="25" customWidth="1"/>
    <col min="8945" max="8945" width="15.5703125" style="25" customWidth="1"/>
    <col min="8946" max="9191" width="9.140625" style="25"/>
    <col min="9192" max="9192" width="64.28515625" style="25" customWidth="1"/>
    <col min="9193" max="9193" width="17.85546875" style="25" customWidth="1"/>
    <col min="9194" max="9200" width="9.140625" style="25" customWidth="1"/>
    <col min="9201" max="9201" width="15.5703125" style="25" customWidth="1"/>
    <col min="9202" max="9447" width="9.140625" style="25"/>
    <col min="9448" max="9448" width="64.28515625" style="25" customWidth="1"/>
    <col min="9449" max="9449" width="17.85546875" style="25" customWidth="1"/>
    <col min="9450" max="9456" width="9.140625" style="25" customWidth="1"/>
    <col min="9457" max="9457" width="15.5703125" style="25" customWidth="1"/>
    <col min="9458" max="9703" width="9.140625" style="25"/>
    <col min="9704" max="9704" width="64.28515625" style="25" customWidth="1"/>
    <col min="9705" max="9705" width="17.85546875" style="25" customWidth="1"/>
    <col min="9706" max="9712" width="9.140625" style="25" customWidth="1"/>
    <col min="9713" max="9713" width="15.5703125" style="25" customWidth="1"/>
    <col min="9714" max="9959" width="9.140625" style="25"/>
    <col min="9960" max="9960" width="64.28515625" style="25" customWidth="1"/>
    <col min="9961" max="9961" width="17.85546875" style="25" customWidth="1"/>
    <col min="9962" max="9968" width="9.140625" style="25" customWidth="1"/>
    <col min="9969" max="9969" width="15.5703125" style="25" customWidth="1"/>
    <col min="9970" max="10215" width="9.140625" style="25"/>
    <col min="10216" max="10216" width="64.28515625" style="25" customWidth="1"/>
    <col min="10217" max="10217" width="17.85546875" style="25" customWidth="1"/>
    <col min="10218" max="10224" width="9.140625" style="25" customWidth="1"/>
    <col min="10225" max="10225" width="15.5703125" style="25" customWidth="1"/>
    <col min="10226" max="10471" width="9.140625" style="25"/>
    <col min="10472" max="10472" width="64.28515625" style="25" customWidth="1"/>
    <col min="10473" max="10473" width="17.85546875" style="25" customWidth="1"/>
    <col min="10474" max="10480" width="9.140625" style="25" customWidth="1"/>
    <col min="10481" max="10481" width="15.5703125" style="25" customWidth="1"/>
    <col min="10482" max="10727" width="9.140625" style="25"/>
    <col min="10728" max="10728" width="64.28515625" style="25" customWidth="1"/>
    <col min="10729" max="10729" width="17.85546875" style="25" customWidth="1"/>
    <col min="10730" max="10736" width="9.140625" style="25" customWidth="1"/>
    <col min="10737" max="10737" width="15.5703125" style="25" customWidth="1"/>
    <col min="10738" max="10983" width="9.140625" style="25"/>
    <col min="10984" max="10984" width="64.28515625" style="25" customWidth="1"/>
    <col min="10985" max="10985" width="17.85546875" style="25" customWidth="1"/>
    <col min="10986" max="10992" width="9.140625" style="25" customWidth="1"/>
    <col min="10993" max="10993" width="15.5703125" style="25" customWidth="1"/>
    <col min="10994" max="11239" width="9.140625" style="25"/>
    <col min="11240" max="11240" width="64.28515625" style="25" customWidth="1"/>
    <col min="11241" max="11241" width="17.85546875" style="25" customWidth="1"/>
    <col min="11242" max="11248" width="9.140625" style="25" customWidth="1"/>
    <col min="11249" max="11249" width="15.5703125" style="25" customWidth="1"/>
    <col min="11250" max="11495" width="9.140625" style="25"/>
    <col min="11496" max="11496" width="64.28515625" style="25" customWidth="1"/>
    <col min="11497" max="11497" width="17.85546875" style="25" customWidth="1"/>
    <col min="11498" max="11504" width="9.140625" style="25" customWidth="1"/>
    <col min="11505" max="11505" width="15.5703125" style="25" customWidth="1"/>
    <col min="11506" max="11751" width="9.140625" style="25"/>
    <col min="11752" max="11752" width="64.28515625" style="25" customWidth="1"/>
    <col min="11753" max="11753" width="17.85546875" style="25" customWidth="1"/>
    <col min="11754" max="11760" width="9.140625" style="25" customWidth="1"/>
    <col min="11761" max="11761" width="15.5703125" style="25" customWidth="1"/>
    <col min="11762" max="12007" width="9.140625" style="25"/>
    <col min="12008" max="12008" width="64.28515625" style="25" customWidth="1"/>
    <col min="12009" max="12009" width="17.85546875" style="25" customWidth="1"/>
    <col min="12010" max="12016" width="9.140625" style="25" customWidth="1"/>
    <col min="12017" max="12017" width="15.5703125" style="25" customWidth="1"/>
    <col min="12018" max="12263" width="9.140625" style="25"/>
    <col min="12264" max="12264" width="64.28515625" style="25" customWidth="1"/>
    <col min="12265" max="12265" width="17.85546875" style="25" customWidth="1"/>
    <col min="12266" max="12272" width="9.140625" style="25" customWidth="1"/>
    <col min="12273" max="12273" width="15.5703125" style="25" customWidth="1"/>
    <col min="12274" max="12519" width="9.140625" style="25"/>
    <col min="12520" max="12520" width="64.28515625" style="25" customWidth="1"/>
    <col min="12521" max="12521" width="17.85546875" style="25" customWidth="1"/>
    <col min="12522" max="12528" width="9.140625" style="25" customWidth="1"/>
    <col min="12529" max="12529" width="15.5703125" style="25" customWidth="1"/>
    <col min="12530" max="12775" width="9.140625" style="25"/>
    <col min="12776" max="12776" width="64.28515625" style="25" customWidth="1"/>
    <col min="12777" max="12777" width="17.85546875" style="25" customWidth="1"/>
    <col min="12778" max="12784" width="9.140625" style="25" customWidth="1"/>
    <col min="12785" max="12785" width="15.5703125" style="25" customWidth="1"/>
    <col min="12786" max="13031" width="9.140625" style="25"/>
    <col min="13032" max="13032" width="64.28515625" style="25" customWidth="1"/>
    <col min="13033" max="13033" width="17.85546875" style="25" customWidth="1"/>
    <col min="13034" max="13040" width="9.140625" style="25" customWidth="1"/>
    <col min="13041" max="13041" width="15.5703125" style="25" customWidth="1"/>
    <col min="13042" max="13287" width="9.140625" style="25"/>
    <col min="13288" max="13288" width="64.28515625" style="25" customWidth="1"/>
    <col min="13289" max="13289" width="17.85546875" style="25" customWidth="1"/>
    <col min="13290" max="13296" width="9.140625" style="25" customWidth="1"/>
    <col min="13297" max="13297" width="15.5703125" style="25" customWidth="1"/>
    <col min="13298" max="13543" width="9.140625" style="25"/>
    <col min="13544" max="13544" width="64.28515625" style="25" customWidth="1"/>
    <col min="13545" max="13545" width="17.85546875" style="25" customWidth="1"/>
    <col min="13546" max="13552" width="9.140625" style="25" customWidth="1"/>
    <col min="13553" max="13553" width="15.5703125" style="25" customWidth="1"/>
    <col min="13554" max="13799" width="9.140625" style="25"/>
    <col min="13800" max="13800" width="64.28515625" style="25" customWidth="1"/>
    <col min="13801" max="13801" width="17.85546875" style="25" customWidth="1"/>
    <col min="13802" max="13808" width="9.140625" style="25" customWidth="1"/>
    <col min="13809" max="13809" width="15.5703125" style="25" customWidth="1"/>
    <col min="13810" max="14055" width="9.140625" style="25"/>
    <col min="14056" max="14056" width="64.28515625" style="25" customWidth="1"/>
    <col min="14057" max="14057" width="17.85546875" style="25" customWidth="1"/>
    <col min="14058" max="14064" width="9.140625" style="25" customWidth="1"/>
    <col min="14065" max="14065" width="15.5703125" style="25" customWidth="1"/>
    <col min="14066" max="14311" width="9.140625" style="25"/>
    <col min="14312" max="14312" width="64.28515625" style="25" customWidth="1"/>
    <col min="14313" max="14313" width="17.85546875" style="25" customWidth="1"/>
    <col min="14314" max="14320" width="9.140625" style="25" customWidth="1"/>
    <col min="14321" max="14321" width="15.5703125" style="25" customWidth="1"/>
    <col min="14322" max="14567" width="9.140625" style="25"/>
    <col min="14568" max="14568" width="64.28515625" style="25" customWidth="1"/>
    <col min="14569" max="14569" width="17.85546875" style="25" customWidth="1"/>
    <col min="14570" max="14576" width="9.140625" style="25" customWidth="1"/>
    <col min="14577" max="14577" width="15.5703125" style="25" customWidth="1"/>
    <col min="14578" max="14823" width="9.140625" style="25"/>
    <col min="14824" max="14824" width="64.28515625" style="25" customWidth="1"/>
    <col min="14825" max="14825" width="17.85546875" style="25" customWidth="1"/>
    <col min="14826" max="14832" width="9.140625" style="25" customWidth="1"/>
    <col min="14833" max="14833" width="15.5703125" style="25" customWidth="1"/>
    <col min="14834" max="15079" width="9.140625" style="25"/>
    <col min="15080" max="15080" width="64.28515625" style="25" customWidth="1"/>
    <col min="15081" max="15081" width="17.85546875" style="25" customWidth="1"/>
    <col min="15082" max="15088" width="9.140625" style="25" customWidth="1"/>
    <col min="15089" max="15089" width="15.5703125" style="25" customWidth="1"/>
    <col min="15090" max="15335" width="9.140625" style="25"/>
    <col min="15336" max="15336" width="64.28515625" style="25" customWidth="1"/>
    <col min="15337" max="15337" width="17.85546875" style="25" customWidth="1"/>
    <col min="15338" max="15344" width="9.140625" style="25" customWidth="1"/>
    <col min="15345" max="15345" width="15.5703125" style="25" customWidth="1"/>
    <col min="15346" max="15591" width="9.140625" style="25"/>
    <col min="15592" max="15592" width="64.28515625" style="25" customWidth="1"/>
    <col min="15593" max="15593" width="17.85546875" style="25" customWidth="1"/>
    <col min="15594" max="15600" width="9.140625" style="25" customWidth="1"/>
    <col min="15601" max="15601" width="15.5703125" style="25" customWidth="1"/>
    <col min="15602" max="15847" width="9.140625" style="25"/>
    <col min="15848" max="15848" width="64.28515625" style="25" customWidth="1"/>
    <col min="15849" max="15849" width="17.85546875" style="25" customWidth="1"/>
    <col min="15850" max="15856" width="9.140625" style="25" customWidth="1"/>
    <col min="15857" max="15857" width="15.5703125" style="25" customWidth="1"/>
    <col min="15858" max="16103" width="9.140625" style="25"/>
    <col min="16104" max="16104" width="64.28515625" style="25" customWidth="1"/>
    <col min="16105" max="16105" width="17.85546875" style="25" customWidth="1"/>
    <col min="16106" max="16112" width="9.140625" style="25" customWidth="1"/>
    <col min="16113" max="16113" width="15.5703125" style="25" customWidth="1"/>
    <col min="16114" max="16384" width="9.140625" style="25"/>
  </cols>
  <sheetData>
    <row r="1" spans="2:3" s="23" customFormat="1" ht="15.75" x14ac:dyDescent="0.25">
      <c r="B1" s="164" t="s">
        <v>293</v>
      </c>
      <c r="C1" s="164"/>
    </row>
    <row r="2" spans="2:3" x14ac:dyDescent="0.2">
      <c r="B2" s="186"/>
      <c r="C2" s="24"/>
    </row>
    <row r="3" spans="2:3" x14ac:dyDescent="0.2">
      <c r="B3" s="27"/>
    </row>
    <row r="4" spans="2:3" x14ac:dyDescent="0.2">
      <c r="B4" s="27"/>
    </row>
    <row r="5" spans="2:3" x14ac:dyDescent="0.2">
      <c r="B5" s="27" t="s">
        <v>242</v>
      </c>
    </row>
    <row r="6" spans="2:3" x14ac:dyDescent="0.2">
      <c r="B6" s="5">
        <f>'Agency Coversheet '!B6</f>
        <v>0</v>
      </c>
    </row>
    <row r="7" spans="2:3" x14ac:dyDescent="0.2">
      <c r="B7" s="28"/>
    </row>
    <row r="8" spans="2:3" x14ac:dyDescent="0.2">
      <c r="B8" s="28" t="s">
        <v>243</v>
      </c>
    </row>
    <row r="9" spans="2:3" x14ac:dyDescent="0.2">
      <c r="B9" s="6" t="str">
        <f>'Agency Coversheet '!B8</f>
        <v>June 30 2021</v>
      </c>
    </row>
    <row r="10" spans="2:3" x14ac:dyDescent="0.2">
      <c r="B10" s="1"/>
    </row>
    <row r="11" spans="2:3" ht="13.5" thickBot="1" x14ac:dyDescent="0.25">
      <c r="B11" s="28"/>
      <c r="C11" s="27"/>
    </row>
    <row r="12" spans="2:3" s="29" customFormat="1" x14ac:dyDescent="0.2">
      <c r="B12" s="32"/>
      <c r="C12" s="33" t="s">
        <v>317</v>
      </c>
    </row>
    <row r="13" spans="2:3" s="29" customFormat="1" x14ac:dyDescent="0.2">
      <c r="B13" s="34" t="s">
        <v>295</v>
      </c>
      <c r="C13" s="153"/>
    </row>
    <row r="14" spans="2:3" x14ac:dyDescent="0.2">
      <c r="B14" s="35" t="s">
        <v>244</v>
      </c>
      <c r="C14" s="154"/>
    </row>
    <row r="15" spans="2:3" x14ac:dyDescent="0.2">
      <c r="B15" s="30" t="s">
        <v>245</v>
      </c>
      <c r="C15" s="155">
        <f>ROUND(C16+C17+C18,0)</f>
        <v>0</v>
      </c>
    </row>
    <row r="16" spans="2:3" x14ac:dyDescent="0.2">
      <c r="B16" s="31" t="s">
        <v>246</v>
      </c>
      <c r="C16" s="152">
        <f>'Roster of Personnel'!H238</f>
        <v>0</v>
      </c>
    </row>
    <row r="17" spans="2:3" x14ac:dyDescent="0.2">
      <c r="B17" s="30" t="s">
        <v>247</v>
      </c>
      <c r="C17" s="187"/>
    </row>
    <row r="18" spans="2:3" x14ac:dyDescent="0.2">
      <c r="B18" s="30" t="s">
        <v>248</v>
      </c>
      <c r="C18" s="156"/>
    </row>
    <row r="19" spans="2:3" x14ac:dyDescent="0.2">
      <c r="B19" s="30" t="s">
        <v>249</v>
      </c>
      <c r="C19" s="155">
        <f>ROUND(C20+C21+C22+C23+C24+C25+C26,0)</f>
        <v>0</v>
      </c>
    </row>
    <row r="20" spans="2:3" x14ac:dyDescent="0.2">
      <c r="B20" s="30" t="s">
        <v>250</v>
      </c>
      <c r="C20" s="156"/>
    </row>
    <row r="21" spans="2:3" x14ac:dyDescent="0.2">
      <c r="B21" s="30" t="s">
        <v>251</v>
      </c>
      <c r="C21" s="156"/>
    </row>
    <row r="22" spans="2:3" x14ac:dyDescent="0.2">
      <c r="B22" s="30" t="s">
        <v>252</v>
      </c>
      <c r="C22" s="156"/>
    </row>
    <row r="23" spans="2:3" x14ac:dyDescent="0.2">
      <c r="B23" s="30" t="s">
        <v>253</v>
      </c>
      <c r="C23" s="156"/>
    </row>
    <row r="24" spans="2:3" x14ac:dyDescent="0.2">
      <c r="B24" s="30" t="s">
        <v>254</v>
      </c>
      <c r="C24" s="156"/>
    </row>
    <row r="25" spans="2:3" x14ac:dyDescent="0.2">
      <c r="B25" s="31" t="s">
        <v>255</v>
      </c>
      <c r="C25" s="156"/>
    </row>
    <row r="26" spans="2:3" s="36" customFormat="1" x14ac:dyDescent="0.2">
      <c r="B26" s="31" t="s">
        <v>256</v>
      </c>
      <c r="C26" s="152">
        <f>ROUND(SUM(C27:C32),0)</f>
        <v>0</v>
      </c>
    </row>
    <row r="27" spans="2:3" x14ac:dyDescent="0.2">
      <c r="B27" s="3" t="s">
        <v>311</v>
      </c>
      <c r="C27" s="156"/>
    </row>
    <row r="28" spans="2:3" x14ac:dyDescent="0.2">
      <c r="B28" s="3" t="s">
        <v>312</v>
      </c>
      <c r="C28" s="156"/>
    </row>
    <row r="29" spans="2:3" x14ac:dyDescent="0.2">
      <c r="B29" s="3" t="s">
        <v>313</v>
      </c>
      <c r="C29" s="156"/>
    </row>
    <row r="30" spans="2:3" x14ac:dyDescent="0.2">
      <c r="B30" s="3" t="s">
        <v>314</v>
      </c>
      <c r="C30" s="156"/>
    </row>
    <row r="31" spans="2:3" x14ac:dyDescent="0.2">
      <c r="B31" s="3" t="s">
        <v>315</v>
      </c>
      <c r="C31" s="156"/>
    </row>
    <row r="32" spans="2:3" x14ac:dyDescent="0.2">
      <c r="B32" s="3" t="s">
        <v>316</v>
      </c>
      <c r="C32" s="156"/>
    </row>
    <row r="33" spans="2:3" x14ac:dyDescent="0.2">
      <c r="B33" s="30" t="s">
        <v>257</v>
      </c>
      <c r="C33" s="155">
        <f>ROUND(C34+C35,0)</f>
        <v>0</v>
      </c>
    </row>
    <row r="34" spans="2:3" x14ac:dyDescent="0.2">
      <c r="B34" s="31" t="s">
        <v>258</v>
      </c>
      <c r="C34" s="152">
        <f>'Fixed Asset Purchases'!G59</f>
        <v>0</v>
      </c>
    </row>
    <row r="35" spans="2:3" x14ac:dyDescent="0.2">
      <c r="B35" s="30" t="s">
        <v>259</v>
      </c>
      <c r="C35" s="156"/>
    </row>
    <row r="36" spans="2:3" x14ac:dyDescent="0.2">
      <c r="B36" s="30" t="s">
        <v>260</v>
      </c>
      <c r="C36" s="155">
        <f>ROUND(C15+C19+C33,0)</f>
        <v>0</v>
      </c>
    </row>
    <row r="37" spans="2:3" x14ac:dyDescent="0.2">
      <c r="B37" s="31" t="s">
        <v>296</v>
      </c>
      <c r="C37" s="152">
        <f>'Administration Costs'!B37</f>
        <v>0</v>
      </c>
    </row>
    <row r="38" spans="2:3" x14ac:dyDescent="0.2">
      <c r="B38" s="30" t="s">
        <v>261</v>
      </c>
      <c r="C38" s="155">
        <f>ROUND(C36+C37,0)</f>
        <v>0</v>
      </c>
    </row>
    <row r="39" spans="2:3" x14ac:dyDescent="0.2">
      <c r="B39" s="30" t="s">
        <v>262</v>
      </c>
      <c r="C39" s="156"/>
    </row>
    <row r="40" spans="2:3" x14ac:dyDescent="0.2">
      <c r="B40" s="30" t="s">
        <v>263</v>
      </c>
      <c r="C40" s="155">
        <f>ROUND(C38+C39,0)</f>
        <v>0</v>
      </c>
    </row>
    <row r="41" spans="2:3" x14ac:dyDescent="0.2">
      <c r="B41" s="31" t="s">
        <v>264</v>
      </c>
      <c r="C41" s="156"/>
    </row>
    <row r="42" spans="2:3" x14ac:dyDescent="0.2">
      <c r="B42" s="31" t="s">
        <v>303</v>
      </c>
      <c r="C42" s="152"/>
    </row>
    <row r="43" spans="2:3" s="27" customFormat="1" ht="13.5" thickBot="1" x14ac:dyDescent="0.25">
      <c r="B43" s="188" t="s">
        <v>265</v>
      </c>
      <c r="C43" s="189">
        <f>ROUND(C40-C41+C42,0)</f>
        <v>0</v>
      </c>
    </row>
  </sheetData>
  <sheetProtection algorithmName="SHA-512" hashValue="thPKTPX7KBiTxF/WIl1J1efX581YgeYjIaGnsF2iWpmBYGaThUdz0vb3VZClCzKYA4JJWEVK/OksKJUeewUBQQ==" saltValue="/yaWBn5YZe8bP/HpTLtLXA==" spinCount="100000" sheet="1" objects="1" scenarios="1"/>
  <dataValidations count="1">
    <dataValidation type="whole" allowBlank="1" showInputMessage="1" showErrorMessage="1" error="Only enter whole numbers" sqref="C39 C35 C27:C32 C20:C24 C17:C18">
      <formula1>0</formula1>
      <formula2>9.99999999999999E+31</formula2>
    </dataValidation>
  </dataValidations>
  <pageMargins left="0.45" right="0.2" top="0.75" bottom="0.75" header="0.3" footer="0.3"/>
  <pageSetup scale="70" fitToWidth="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39"/>
  <sheetViews>
    <sheetView workbookViewId="0">
      <pane xSplit="1" ySplit="12" topLeftCell="B13" activePane="bottomRight" state="frozen"/>
      <selection pane="topRight" activeCell="C1" sqref="C1"/>
      <selection pane="bottomLeft" activeCell="A15" sqref="A15"/>
      <selection pane="bottomRight"/>
    </sheetView>
  </sheetViews>
  <sheetFormatPr defaultRowHeight="12.75" x14ac:dyDescent="0.2"/>
  <cols>
    <col min="1" max="1" width="57.85546875" style="39" customWidth="1"/>
    <col min="2" max="2" width="16.7109375" style="39" customWidth="1"/>
    <col min="3" max="212" width="9.140625" style="39"/>
    <col min="213" max="213" width="47.140625" style="39" customWidth="1"/>
    <col min="214" max="221" width="13.7109375" style="39" customWidth="1"/>
    <col min="222" max="468" width="9.140625" style="39"/>
    <col min="469" max="469" width="47.140625" style="39" customWidth="1"/>
    <col min="470" max="477" width="13.7109375" style="39" customWidth="1"/>
    <col min="478" max="724" width="9.140625" style="39"/>
    <col min="725" max="725" width="47.140625" style="39" customWidth="1"/>
    <col min="726" max="733" width="13.7109375" style="39" customWidth="1"/>
    <col min="734" max="980" width="9.140625" style="39"/>
    <col min="981" max="981" width="47.140625" style="39" customWidth="1"/>
    <col min="982" max="989" width="13.7109375" style="39" customWidth="1"/>
    <col min="990" max="1236" width="9.140625" style="39"/>
    <col min="1237" max="1237" width="47.140625" style="39" customWidth="1"/>
    <col min="1238" max="1245" width="13.7109375" style="39" customWidth="1"/>
    <col min="1246" max="1492" width="9.140625" style="39"/>
    <col min="1493" max="1493" width="47.140625" style="39" customWidth="1"/>
    <col min="1494" max="1501" width="13.7109375" style="39" customWidth="1"/>
    <col min="1502" max="1748" width="9.140625" style="39"/>
    <col min="1749" max="1749" width="47.140625" style="39" customWidth="1"/>
    <col min="1750" max="1757" width="13.7109375" style="39" customWidth="1"/>
    <col min="1758" max="2004" width="9.140625" style="39"/>
    <col min="2005" max="2005" width="47.140625" style="39" customWidth="1"/>
    <col min="2006" max="2013" width="13.7109375" style="39" customWidth="1"/>
    <col min="2014" max="2260" width="9.140625" style="39"/>
    <col min="2261" max="2261" width="47.140625" style="39" customWidth="1"/>
    <col min="2262" max="2269" width="13.7109375" style="39" customWidth="1"/>
    <col min="2270" max="2516" width="9.140625" style="39"/>
    <col min="2517" max="2517" width="47.140625" style="39" customWidth="1"/>
    <col min="2518" max="2525" width="13.7109375" style="39" customWidth="1"/>
    <col min="2526" max="2772" width="9.140625" style="39"/>
    <col min="2773" max="2773" width="47.140625" style="39" customWidth="1"/>
    <col min="2774" max="2781" width="13.7109375" style="39" customWidth="1"/>
    <col min="2782" max="3028" width="9.140625" style="39"/>
    <col min="3029" max="3029" width="47.140625" style="39" customWidth="1"/>
    <col min="3030" max="3037" width="13.7109375" style="39" customWidth="1"/>
    <col min="3038" max="3284" width="9.140625" style="39"/>
    <col min="3285" max="3285" width="47.140625" style="39" customWidth="1"/>
    <col min="3286" max="3293" width="13.7109375" style="39" customWidth="1"/>
    <col min="3294" max="3540" width="9.140625" style="39"/>
    <col min="3541" max="3541" width="47.140625" style="39" customWidth="1"/>
    <col min="3542" max="3549" width="13.7109375" style="39" customWidth="1"/>
    <col min="3550" max="3796" width="9.140625" style="39"/>
    <col min="3797" max="3797" width="47.140625" style="39" customWidth="1"/>
    <col min="3798" max="3805" width="13.7109375" style="39" customWidth="1"/>
    <col min="3806" max="4052" width="9.140625" style="39"/>
    <col min="4053" max="4053" width="47.140625" style="39" customWidth="1"/>
    <col min="4054" max="4061" width="13.7109375" style="39" customWidth="1"/>
    <col min="4062" max="4308" width="9.140625" style="39"/>
    <col min="4309" max="4309" width="47.140625" style="39" customWidth="1"/>
    <col min="4310" max="4317" width="13.7109375" style="39" customWidth="1"/>
    <col min="4318" max="4564" width="9.140625" style="39"/>
    <col min="4565" max="4565" width="47.140625" style="39" customWidth="1"/>
    <col min="4566" max="4573" width="13.7109375" style="39" customWidth="1"/>
    <col min="4574" max="4820" width="9.140625" style="39"/>
    <col min="4821" max="4821" width="47.140625" style="39" customWidth="1"/>
    <col min="4822" max="4829" width="13.7109375" style="39" customWidth="1"/>
    <col min="4830" max="5076" width="9.140625" style="39"/>
    <col min="5077" max="5077" width="47.140625" style="39" customWidth="1"/>
    <col min="5078" max="5085" width="13.7109375" style="39" customWidth="1"/>
    <col min="5086" max="5332" width="9.140625" style="39"/>
    <col min="5333" max="5333" width="47.140625" style="39" customWidth="1"/>
    <col min="5334" max="5341" width="13.7109375" style="39" customWidth="1"/>
    <col min="5342" max="5588" width="9.140625" style="39"/>
    <col min="5589" max="5589" width="47.140625" style="39" customWidth="1"/>
    <col min="5590" max="5597" width="13.7109375" style="39" customWidth="1"/>
    <col min="5598" max="5844" width="9.140625" style="39"/>
    <col min="5845" max="5845" width="47.140625" style="39" customWidth="1"/>
    <col min="5846" max="5853" width="13.7109375" style="39" customWidth="1"/>
    <col min="5854" max="6100" width="9.140625" style="39"/>
    <col min="6101" max="6101" width="47.140625" style="39" customWidth="1"/>
    <col min="6102" max="6109" width="13.7109375" style="39" customWidth="1"/>
    <col min="6110" max="6356" width="9.140625" style="39"/>
    <col min="6357" max="6357" width="47.140625" style="39" customWidth="1"/>
    <col min="6358" max="6365" width="13.7109375" style="39" customWidth="1"/>
    <col min="6366" max="6612" width="9.140625" style="39"/>
    <col min="6613" max="6613" width="47.140625" style="39" customWidth="1"/>
    <col min="6614" max="6621" width="13.7109375" style="39" customWidth="1"/>
    <col min="6622" max="6868" width="9.140625" style="39"/>
    <col min="6869" max="6869" width="47.140625" style="39" customWidth="1"/>
    <col min="6870" max="6877" width="13.7109375" style="39" customWidth="1"/>
    <col min="6878" max="7124" width="9.140625" style="39"/>
    <col min="7125" max="7125" width="47.140625" style="39" customWidth="1"/>
    <col min="7126" max="7133" width="13.7109375" style="39" customWidth="1"/>
    <col min="7134" max="7380" width="9.140625" style="39"/>
    <col min="7381" max="7381" width="47.140625" style="39" customWidth="1"/>
    <col min="7382" max="7389" width="13.7109375" style="39" customWidth="1"/>
    <col min="7390" max="7636" width="9.140625" style="39"/>
    <col min="7637" max="7637" width="47.140625" style="39" customWidth="1"/>
    <col min="7638" max="7645" width="13.7109375" style="39" customWidth="1"/>
    <col min="7646" max="7892" width="9.140625" style="39"/>
    <col min="7893" max="7893" width="47.140625" style="39" customWidth="1"/>
    <col min="7894" max="7901" width="13.7109375" style="39" customWidth="1"/>
    <col min="7902" max="8148" width="9.140625" style="39"/>
    <col min="8149" max="8149" width="47.140625" style="39" customWidth="1"/>
    <col min="8150" max="8157" width="13.7109375" style="39" customWidth="1"/>
    <col min="8158" max="8404" width="9.140625" style="39"/>
    <col min="8405" max="8405" width="47.140625" style="39" customWidth="1"/>
    <col min="8406" max="8413" width="13.7109375" style="39" customWidth="1"/>
    <col min="8414" max="8660" width="9.140625" style="39"/>
    <col min="8661" max="8661" width="47.140625" style="39" customWidth="1"/>
    <col min="8662" max="8669" width="13.7109375" style="39" customWidth="1"/>
    <col min="8670" max="8916" width="9.140625" style="39"/>
    <col min="8917" max="8917" width="47.140625" style="39" customWidth="1"/>
    <col min="8918" max="8925" width="13.7109375" style="39" customWidth="1"/>
    <col min="8926" max="9172" width="9.140625" style="39"/>
    <col min="9173" max="9173" width="47.140625" style="39" customWidth="1"/>
    <col min="9174" max="9181" width="13.7109375" style="39" customWidth="1"/>
    <col min="9182" max="9428" width="9.140625" style="39"/>
    <col min="9429" max="9429" width="47.140625" style="39" customWidth="1"/>
    <col min="9430" max="9437" width="13.7109375" style="39" customWidth="1"/>
    <col min="9438" max="9684" width="9.140625" style="39"/>
    <col min="9685" max="9685" width="47.140625" style="39" customWidth="1"/>
    <col min="9686" max="9693" width="13.7109375" style="39" customWidth="1"/>
    <col min="9694" max="9940" width="9.140625" style="39"/>
    <col min="9941" max="9941" width="47.140625" style="39" customWidth="1"/>
    <col min="9942" max="9949" width="13.7109375" style="39" customWidth="1"/>
    <col min="9950" max="10196" width="9.140625" style="39"/>
    <col min="10197" max="10197" width="47.140625" style="39" customWidth="1"/>
    <col min="10198" max="10205" width="13.7109375" style="39" customWidth="1"/>
    <col min="10206" max="10452" width="9.140625" style="39"/>
    <col min="10453" max="10453" width="47.140625" style="39" customWidth="1"/>
    <col min="10454" max="10461" width="13.7109375" style="39" customWidth="1"/>
    <col min="10462" max="10708" width="9.140625" style="39"/>
    <col min="10709" max="10709" width="47.140625" style="39" customWidth="1"/>
    <col min="10710" max="10717" width="13.7109375" style="39" customWidth="1"/>
    <col min="10718" max="10964" width="9.140625" style="39"/>
    <col min="10965" max="10965" width="47.140625" style="39" customWidth="1"/>
    <col min="10966" max="10973" width="13.7109375" style="39" customWidth="1"/>
    <col min="10974" max="11220" width="9.140625" style="39"/>
    <col min="11221" max="11221" width="47.140625" style="39" customWidth="1"/>
    <col min="11222" max="11229" width="13.7109375" style="39" customWidth="1"/>
    <col min="11230" max="11476" width="9.140625" style="39"/>
    <col min="11477" max="11477" width="47.140625" style="39" customWidth="1"/>
    <col min="11478" max="11485" width="13.7109375" style="39" customWidth="1"/>
    <col min="11486" max="11732" width="9.140625" style="39"/>
    <col min="11733" max="11733" width="47.140625" style="39" customWidth="1"/>
    <col min="11734" max="11741" width="13.7109375" style="39" customWidth="1"/>
    <col min="11742" max="11988" width="9.140625" style="39"/>
    <col min="11989" max="11989" width="47.140625" style="39" customWidth="1"/>
    <col min="11990" max="11997" width="13.7109375" style="39" customWidth="1"/>
    <col min="11998" max="12244" width="9.140625" style="39"/>
    <col min="12245" max="12245" width="47.140625" style="39" customWidth="1"/>
    <col min="12246" max="12253" width="13.7109375" style="39" customWidth="1"/>
    <col min="12254" max="12500" width="9.140625" style="39"/>
    <col min="12501" max="12501" width="47.140625" style="39" customWidth="1"/>
    <col min="12502" max="12509" width="13.7109375" style="39" customWidth="1"/>
    <col min="12510" max="12756" width="9.140625" style="39"/>
    <col min="12757" max="12757" width="47.140625" style="39" customWidth="1"/>
    <col min="12758" max="12765" width="13.7109375" style="39" customWidth="1"/>
    <col min="12766" max="13012" width="9.140625" style="39"/>
    <col min="13013" max="13013" width="47.140625" style="39" customWidth="1"/>
    <col min="13014" max="13021" width="13.7109375" style="39" customWidth="1"/>
    <col min="13022" max="13268" width="9.140625" style="39"/>
    <col min="13269" max="13269" width="47.140625" style="39" customWidth="1"/>
    <col min="13270" max="13277" width="13.7109375" style="39" customWidth="1"/>
    <col min="13278" max="13524" width="9.140625" style="39"/>
    <col min="13525" max="13525" width="47.140625" style="39" customWidth="1"/>
    <col min="13526" max="13533" width="13.7109375" style="39" customWidth="1"/>
    <col min="13534" max="13780" width="9.140625" style="39"/>
    <col min="13781" max="13781" width="47.140625" style="39" customWidth="1"/>
    <col min="13782" max="13789" width="13.7109375" style="39" customWidth="1"/>
    <col min="13790" max="14036" width="9.140625" style="39"/>
    <col min="14037" max="14037" width="47.140625" style="39" customWidth="1"/>
    <col min="14038" max="14045" width="13.7109375" style="39" customWidth="1"/>
    <col min="14046" max="14292" width="9.140625" style="39"/>
    <col min="14293" max="14293" width="47.140625" style="39" customWidth="1"/>
    <col min="14294" max="14301" width="13.7109375" style="39" customWidth="1"/>
    <col min="14302" max="14548" width="9.140625" style="39"/>
    <col min="14549" max="14549" width="47.140625" style="39" customWidth="1"/>
    <col min="14550" max="14557" width="13.7109375" style="39" customWidth="1"/>
    <col min="14558" max="14804" width="9.140625" style="39"/>
    <col min="14805" max="14805" width="47.140625" style="39" customWidth="1"/>
    <col min="14806" max="14813" width="13.7109375" style="39" customWidth="1"/>
    <col min="14814" max="15060" width="9.140625" style="39"/>
    <col min="15061" max="15061" width="47.140625" style="39" customWidth="1"/>
    <col min="15062" max="15069" width="13.7109375" style="39" customWidth="1"/>
    <col min="15070" max="15316" width="9.140625" style="39"/>
    <col min="15317" max="15317" width="47.140625" style="39" customWidth="1"/>
    <col min="15318" max="15325" width="13.7109375" style="39" customWidth="1"/>
    <col min="15326" max="15572" width="9.140625" style="39"/>
    <col min="15573" max="15573" width="47.140625" style="39" customWidth="1"/>
    <col min="15574" max="15581" width="13.7109375" style="39" customWidth="1"/>
    <col min="15582" max="15828" width="9.140625" style="39"/>
    <col min="15829" max="15829" width="47.140625" style="39" customWidth="1"/>
    <col min="15830" max="15837" width="13.7109375" style="39" customWidth="1"/>
    <col min="15838" max="16084" width="9.140625" style="39"/>
    <col min="16085" max="16085" width="47.140625" style="39" customWidth="1"/>
    <col min="16086" max="16093" width="13.7109375" style="39" customWidth="1"/>
    <col min="16094" max="16384" width="9.140625" style="39"/>
  </cols>
  <sheetData>
    <row r="1" spans="1:2" s="37" customFormat="1" ht="15.75" x14ac:dyDescent="0.25">
      <c r="A1" s="165" t="s">
        <v>297</v>
      </c>
      <c r="B1" s="165"/>
    </row>
    <row r="2" spans="1:2" x14ac:dyDescent="0.2">
      <c r="A2" s="38"/>
    </row>
    <row r="4" spans="1:2" x14ac:dyDescent="0.2">
      <c r="A4" s="38"/>
    </row>
    <row r="5" spans="1:2" x14ac:dyDescent="0.2">
      <c r="A5" s="27" t="s">
        <v>242</v>
      </c>
    </row>
    <row r="6" spans="1:2" x14ac:dyDescent="0.2">
      <c r="A6" s="5">
        <f>'Agency Coversheet '!B6</f>
        <v>0</v>
      </c>
    </row>
    <row r="7" spans="1:2" x14ac:dyDescent="0.2">
      <c r="A7" s="28"/>
    </row>
    <row r="8" spans="1:2" x14ac:dyDescent="0.2">
      <c r="A8" s="28" t="s">
        <v>243</v>
      </c>
    </row>
    <row r="9" spans="1:2" x14ac:dyDescent="0.2">
      <c r="A9" s="6" t="str">
        <f>'Agency Coversheet '!B8</f>
        <v>June 30 2021</v>
      </c>
    </row>
    <row r="10" spans="1:2" x14ac:dyDescent="0.2">
      <c r="A10" s="1"/>
    </row>
    <row r="11" spans="1:2" ht="13.5" thickBot="1" x14ac:dyDescent="0.25">
      <c r="B11" s="27"/>
    </row>
    <row r="12" spans="1:2" x14ac:dyDescent="0.2">
      <c r="A12" s="42"/>
      <c r="B12" s="33"/>
    </row>
    <row r="13" spans="1:2" s="29" customFormat="1" x14ac:dyDescent="0.2">
      <c r="A13" s="43" t="s">
        <v>295</v>
      </c>
      <c r="B13" s="158">
        <f>'Program Expenditures'!C13</f>
        <v>0</v>
      </c>
    </row>
    <row r="14" spans="1:2" x14ac:dyDescent="0.2">
      <c r="A14" s="35" t="s">
        <v>244</v>
      </c>
      <c r="B14" s="157"/>
    </row>
    <row r="15" spans="1:2" x14ac:dyDescent="0.2">
      <c r="A15" s="40" t="s">
        <v>266</v>
      </c>
      <c r="B15" s="155">
        <f>ROUND(B16+B17+B18,0)</f>
        <v>0</v>
      </c>
    </row>
    <row r="16" spans="1:2" x14ac:dyDescent="0.2">
      <c r="A16" s="31" t="s">
        <v>267</v>
      </c>
      <c r="B16" s="152">
        <f>'Roster of Personnel'!I238</f>
        <v>0</v>
      </c>
    </row>
    <row r="17" spans="1:2" x14ac:dyDescent="0.2">
      <c r="A17" s="30" t="s">
        <v>247</v>
      </c>
      <c r="B17" s="156"/>
    </row>
    <row r="18" spans="1:2" x14ac:dyDescent="0.2">
      <c r="A18" s="30" t="s">
        <v>248</v>
      </c>
      <c r="B18" s="156"/>
    </row>
    <row r="19" spans="1:2" x14ac:dyDescent="0.2">
      <c r="A19" s="40" t="s">
        <v>268</v>
      </c>
      <c r="B19" s="155">
        <f>ROUND(B20+B21+B22+B23+B24,0)</f>
        <v>0</v>
      </c>
    </row>
    <row r="20" spans="1:2" x14ac:dyDescent="0.2">
      <c r="A20" s="30" t="s">
        <v>250</v>
      </c>
      <c r="B20" s="156"/>
    </row>
    <row r="21" spans="1:2" x14ac:dyDescent="0.2">
      <c r="A21" s="30" t="s">
        <v>251</v>
      </c>
      <c r="B21" s="156"/>
    </row>
    <row r="22" spans="1:2" x14ac:dyDescent="0.2">
      <c r="A22" s="30" t="s">
        <v>269</v>
      </c>
      <c r="B22" s="156"/>
    </row>
    <row r="23" spans="1:2" x14ac:dyDescent="0.2">
      <c r="A23" s="30" t="s">
        <v>270</v>
      </c>
      <c r="B23" s="156"/>
    </row>
    <row r="24" spans="1:2" x14ac:dyDescent="0.2">
      <c r="A24" s="30" t="s">
        <v>271</v>
      </c>
      <c r="B24" s="152">
        <f>ROUND(SUM(B25:B30),0)</f>
        <v>0</v>
      </c>
    </row>
    <row r="25" spans="1:2" x14ac:dyDescent="0.2">
      <c r="A25" s="3" t="s">
        <v>311</v>
      </c>
      <c r="B25" s="156"/>
    </row>
    <row r="26" spans="1:2" x14ac:dyDescent="0.2">
      <c r="A26" s="3" t="s">
        <v>312</v>
      </c>
      <c r="B26" s="156"/>
    </row>
    <row r="27" spans="1:2" x14ac:dyDescent="0.2">
      <c r="A27" s="3" t="s">
        <v>313</v>
      </c>
      <c r="B27" s="156"/>
    </row>
    <row r="28" spans="1:2" x14ac:dyDescent="0.2">
      <c r="A28" s="3" t="s">
        <v>314</v>
      </c>
      <c r="B28" s="156"/>
    </row>
    <row r="29" spans="1:2" x14ac:dyDescent="0.2">
      <c r="A29" s="3" t="s">
        <v>315</v>
      </c>
      <c r="B29" s="156"/>
    </row>
    <row r="30" spans="1:2" x14ac:dyDescent="0.2">
      <c r="A30" s="3" t="s">
        <v>316</v>
      </c>
      <c r="B30" s="156"/>
    </row>
    <row r="31" spans="1:2" x14ac:dyDescent="0.2">
      <c r="A31" s="40" t="s">
        <v>272</v>
      </c>
      <c r="B31" s="155">
        <f>ROUND(B32+B33,0)</f>
        <v>0</v>
      </c>
    </row>
    <row r="32" spans="1:2" x14ac:dyDescent="0.2">
      <c r="A32" s="31" t="s">
        <v>298</v>
      </c>
      <c r="B32" s="152">
        <f>'Fixed Asset Purchases'!H59</f>
        <v>0</v>
      </c>
    </row>
    <row r="33" spans="1:2" x14ac:dyDescent="0.2">
      <c r="A33" s="30" t="s">
        <v>259</v>
      </c>
      <c r="B33" s="156"/>
    </row>
    <row r="34" spans="1:2" x14ac:dyDescent="0.2">
      <c r="A34" s="41" t="s">
        <v>273</v>
      </c>
      <c r="B34" s="156"/>
    </row>
    <row r="35" spans="1:2" x14ac:dyDescent="0.2">
      <c r="A35" s="41" t="s">
        <v>274</v>
      </c>
      <c r="B35" s="159">
        <f>ROUND(B15+B19+B31+B34,0)</f>
        <v>0</v>
      </c>
    </row>
    <row r="36" spans="1:2" x14ac:dyDescent="0.2">
      <c r="A36" s="83" t="s">
        <v>275</v>
      </c>
      <c r="B36" s="156"/>
    </row>
    <row r="37" spans="1:2" s="38" customFormat="1" ht="13.5" thickBot="1" x14ac:dyDescent="0.25">
      <c r="A37" s="44" t="s">
        <v>276</v>
      </c>
      <c r="B37" s="45">
        <f>ROUND(B35-B36,0)</f>
        <v>0</v>
      </c>
    </row>
    <row r="39" spans="1:2" ht="89.25" customHeight="1" x14ac:dyDescent="0.2"/>
  </sheetData>
  <sheetProtection algorithmName="SHA-512" hashValue="XBR5IQzAvl4Z+43iI0oocnGet1qdn0PaLdXlic5ln+ORXL/NqmX7FlzNL3RADxVdExjmzzk3LImszI6T7Nkuaw==" saltValue="EA6CCO+cL20ORjp1kkW2sw==" spinCount="100000" sheet="1" objects="1" scenarios="1"/>
  <dataValidations count="1">
    <dataValidation type="whole" allowBlank="1" showInputMessage="1" showErrorMessage="1" sqref="B36 B33:B34 B25:B30 B20:B23 B17:B18">
      <formula1>0</formula1>
      <formula2>99999999999999900</formula2>
    </dataValidation>
  </dataValidations>
  <pageMargins left="0.45" right="0.25" top="0.5" bottom="0.5" header="0.5" footer="0.5"/>
  <pageSetup scale="70" fitToWidth="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59"/>
  <sheetViews>
    <sheetView workbookViewId="0">
      <pane ySplit="11" topLeftCell="A12" activePane="bottomLeft" state="frozen"/>
      <selection pane="bottomLeft" sqref="A1:I1"/>
    </sheetView>
  </sheetViews>
  <sheetFormatPr defaultColWidth="9.140625" defaultRowHeight="12.75" x14ac:dyDescent="0.2"/>
  <cols>
    <col min="1" max="1" width="50" style="46" customWidth="1"/>
    <col min="2" max="2" width="14.42578125" style="46" customWidth="1"/>
    <col min="3" max="3" width="17.28515625" style="47" bestFit="1" customWidth="1"/>
    <col min="4" max="4" width="17.28515625" style="47" customWidth="1"/>
    <col min="5" max="5" width="23" style="47" bestFit="1" customWidth="1"/>
    <col min="6" max="6" width="23.42578125" style="46" bestFit="1" customWidth="1"/>
    <col min="7" max="7" width="13.5703125" style="46" bestFit="1" customWidth="1"/>
    <col min="8" max="8" width="22" style="46" bestFit="1" customWidth="1"/>
    <col min="9" max="9" width="18.28515625" style="46" customWidth="1"/>
    <col min="10" max="10" width="8.7109375" style="46" customWidth="1"/>
    <col min="11" max="254" width="9.140625" style="46"/>
    <col min="255" max="255" width="10.140625" style="46" customWidth="1"/>
    <col min="256" max="256" width="10.5703125" style="46" customWidth="1"/>
    <col min="257" max="257" width="24" style="46" customWidth="1"/>
    <col min="258" max="258" width="14" style="46" customWidth="1"/>
    <col min="259" max="259" width="16.28515625" style="46" customWidth="1"/>
    <col min="260" max="260" width="16.140625" style="46" customWidth="1"/>
    <col min="261" max="510" width="9.140625" style="46"/>
    <col min="511" max="511" width="10.140625" style="46" customWidth="1"/>
    <col min="512" max="512" width="10.5703125" style="46" customWidth="1"/>
    <col min="513" max="513" width="24" style="46" customWidth="1"/>
    <col min="514" max="514" width="14" style="46" customWidth="1"/>
    <col min="515" max="515" width="16.28515625" style="46" customWidth="1"/>
    <col min="516" max="516" width="16.140625" style="46" customWidth="1"/>
    <col min="517" max="766" width="9.140625" style="46"/>
    <col min="767" max="767" width="10.140625" style="46" customWidth="1"/>
    <col min="768" max="768" width="10.5703125" style="46" customWidth="1"/>
    <col min="769" max="769" width="24" style="46" customWidth="1"/>
    <col min="770" max="770" width="14" style="46" customWidth="1"/>
    <col min="771" max="771" width="16.28515625" style="46" customWidth="1"/>
    <col min="772" max="772" width="16.140625" style="46" customWidth="1"/>
    <col min="773" max="1022" width="9.140625" style="46"/>
    <col min="1023" max="1023" width="10.140625" style="46" customWidth="1"/>
    <col min="1024" max="1024" width="10.5703125" style="46" customWidth="1"/>
    <col min="1025" max="1025" width="24" style="46" customWidth="1"/>
    <col min="1026" max="1026" width="14" style="46" customWidth="1"/>
    <col min="1027" max="1027" width="16.28515625" style="46" customWidth="1"/>
    <col min="1028" max="1028" width="16.140625" style="46" customWidth="1"/>
    <col min="1029" max="1278" width="9.140625" style="46"/>
    <col min="1279" max="1279" width="10.140625" style="46" customWidth="1"/>
    <col min="1280" max="1280" width="10.5703125" style="46" customWidth="1"/>
    <col min="1281" max="1281" width="24" style="46" customWidth="1"/>
    <col min="1282" max="1282" width="14" style="46" customWidth="1"/>
    <col min="1283" max="1283" width="16.28515625" style="46" customWidth="1"/>
    <col min="1284" max="1284" width="16.140625" style="46" customWidth="1"/>
    <col min="1285" max="1534" width="9.140625" style="46"/>
    <col min="1535" max="1535" width="10.140625" style="46" customWidth="1"/>
    <col min="1536" max="1536" width="10.5703125" style="46" customWidth="1"/>
    <col min="1537" max="1537" width="24" style="46" customWidth="1"/>
    <col min="1538" max="1538" width="14" style="46" customWidth="1"/>
    <col min="1539" max="1539" width="16.28515625" style="46" customWidth="1"/>
    <col min="1540" max="1540" width="16.140625" style="46" customWidth="1"/>
    <col min="1541" max="1790" width="9.140625" style="46"/>
    <col min="1791" max="1791" width="10.140625" style="46" customWidth="1"/>
    <col min="1792" max="1792" width="10.5703125" style="46" customWidth="1"/>
    <col min="1793" max="1793" width="24" style="46" customWidth="1"/>
    <col min="1794" max="1794" width="14" style="46" customWidth="1"/>
    <col min="1795" max="1795" width="16.28515625" style="46" customWidth="1"/>
    <col min="1796" max="1796" width="16.140625" style="46" customWidth="1"/>
    <col min="1797" max="2046" width="9.140625" style="46"/>
    <col min="2047" max="2047" width="10.140625" style="46" customWidth="1"/>
    <col min="2048" max="2048" width="10.5703125" style="46" customWidth="1"/>
    <col min="2049" max="2049" width="24" style="46" customWidth="1"/>
    <col min="2050" max="2050" width="14" style="46" customWidth="1"/>
    <col min="2051" max="2051" width="16.28515625" style="46" customWidth="1"/>
    <col min="2052" max="2052" width="16.140625" style="46" customWidth="1"/>
    <col min="2053" max="2302" width="9.140625" style="46"/>
    <col min="2303" max="2303" width="10.140625" style="46" customWidth="1"/>
    <col min="2304" max="2304" width="10.5703125" style="46" customWidth="1"/>
    <col min="2305" max="2305" width="24" style="46" customWidth="1"/>
    <col min="2306" max="2306" width="14" style="46" customWidth="1"/>
    <col min="2307" max="2307" width="16.28515625" style="46" customWidth="1"/>
    <col min="2308" max="2308" width="16.140625" style="46" customWidth="1"/>
    <col min="2309" max="2558" width="9.140625" style="46"/>
    <col min="2559" max="2559" width="10.140625" style="46" customWidth="1"/>
    <col min="2560" max="2560" width="10.5703125" style="46" customWidth="1"/>
    <col min="2561" max="2561" width="24" style="46" customWidth="1"/>
    <col min="2562" max="2562" width="14" style="46" customWidth="1"/>
    <col min="2563" max="2563" width="16.28515625" style="46" customWidth="1"/>
    <col min="2564" max="2564" width="16.140625" style="46" customWidth="1"/>
    <col min="2565" max="2814" width="9.140625" style="46"/>
    <col min="2815" max="2815" width="10.140625" style="46" customWidth="1"/>
    <col min="2816" max="2816" width="10.5703125" style="46" customWidth="1"/>
    <col min="2817" max="2817" width="24" style="46" customWidth="1"/>
    <col min="2818" max="2818" width="14" style="46" customWidth="1"/>
    <col min="2819" max="2819" width="16.28515625" style="46" customWidth="1"/>
    <col min="2820" max="2820" width="16.140625" style="46" customWidth="1"/>
    <col min="2821" max="3070" width="9.140625" style="46"/>
    <col min="3071" max="3071" width="10.140625" style="46" customWidth="1"/>
    <col min="3072" max="3072" width="10.5703125" style="46" customWidth="1"/>
    <col min="3073" max="3073" width="24" style="46" customWidth="1"/>
    <col min="3074" max="3074" width="14" style="46" customWidth="1"/>
    <col min="3075" max="3075" width="16.28515625" style="46" customWidth="1"/>
    <col min="3076" max="3076" width="16.140625" style="46" customWidth="1"/>
    <col min="3077" max="3326" width="9.140625" style="46"/>
    <col min="3327" max="3327" width="10.140625" style="46" customWidth="1"/>
    <col min="3328" max="3328" width="10.5703125" style="46" customWidth="1"/>
    <col min="3329" max="3329" width="24" style="46" customWidth="1"/>
    <col min="3330" max="3330" width="14" style="46" customWidth="1"/>
    <col min="3331" max="3331" width="16.28515625" style="46" customWidth="1"/>
    <col min="3332" max="3332" width="16.140625" style="46" customWidth="1"/>
    <col min="3333" max="3582" width="9.140625" style="46"/>
    <col min="3583" max="3583" width="10.140625" style="46" customWidth="1"/>
    <col min="3584" max="3584" width="10.5703125" style="46" customWidth="1"/>
    <col min="3585" max="3585" width="24" style="46" customWidth="1"/>
    <col min="3586" max="3586" width="14" style="46" customWidth="1"/>
    <col min="3587" max="3587" width="16.28515625" style="46" customWidth="1"/>
    <col min="3588" max="3588" width="16.140625" style="46" customWidth="1"/>
    <col min="3589" max="3838" width="9.140625" style="46"/>
    <col min="3839" max="3839" width="10.140625" style="46" customWidth="1"/>
    <col min="3840" max="3840" width="10.5703125" style="46" customWidth="1"/>
    <col min="3841" max="3841" width="24" style="46" customWidth="1"/>
    <col min="3842" max="3842" width="14" style="46" customWidth="1"/>
    <col min="3843" max="3843" width="16.28515625" style="46" customWidth="1"/>
    <col min="3844" max="3844" width="16.140625" style="46" customWidth="1"/>
    <col min="3845" max="4094" width="9.140625" style="46"/>
    <col min="4095" max="4095" width="10.140625" style="46" customWidth="1"/>
    <col min="4096" max="4096" width="10.5703125" style="46" customWidth="1"/>
    <col min="4097" max="4097" width="24" style="46" customWidth="1"/>
    <col min="4098" max="4098" width="14" style="46" customWidth="1"/>
    <col min="4099" max="4099" width="16.28515625" style="46" customWidth="1"/>
    <col min="4100" max="4100" width="16.140625" style="46" customWidth="1"/>
    <col min="4101" max="4350" width="9.140625" style="46"/>
    <col min="4351" max="4351" width="10.140625" style="46" customWidth="1"/>
    <col min="4352" max="4352" width="10.5703125" style="46" customWidth="1"/>
    <col min="4353" max="4353" width="24" style="46" customWidth="1"/>
    <col min="4354" max="4354" width="14" style="46" customWidth="1"/>
    <col min="4355" max="4355" width="16.28515625" style="46" customWidth="1"/>
    <col min="4356" max="4356" width="16.140625" style="46" customWidth="1"/>
    <col min="4357" max="4606" width="9.140625" style="46"/>
    <col min="4607" max="4607" width="10.140625" style="46" customWidth="1"/>
    <col min="4608" max="4608" width="10.5703125" style="46" customWidth="1"/>
    <col min="4609" max="4609" width="24" style="46" customWidth="1"/>
    <col min="4610" max="4610" width="14" style="46" customWidth="1"/>
    <col min="4611" max="4611" width="16.28515625" style="46" customWidth="1"/>
    <col min="4612" max="4612" width="16.140625" style="46" customWidth="1"/>
    <col min="4613" max="4862" width="9.140625" style="46"/>
    <col min="4863" max="4863" width="10.140625" style="46" customWidth="1"/>
    <col min="4864" max="4864" width="10.5703125" style="46" customWidth="1"/>
    <col min="4865" max="4865" width="24" style="46" customWidth="1"/>
    <col min="4866" max="4866" width="14" style="46" customWidth="1"/>
    <col min="4867" max="4867" width="16.28515625" style="46" customWidth="1"/>
    <col min="4868" max="4868" width="16.140625" style="46" customWidth="1"/>
    <col min="4869" max="5118" width="9.140625" style="46"/>
    <col min="5119" max="5119" width="10.140625" style="46" customWidth="1"/>
    <col min="5120" max="5120" width="10.5703125" style="46" customWidth="1"/>
    <col min="5121" max="5121" width="24" style="46" customWidth="1"/>
    <col min="5122" max="5122" width="14" style="46" customWidth="1"/>
    <col min="5123" max="5123" width="16.28515625" style="46" customWidth="1"/>
    <col min="5124" max="5124" width="16.140625" style="46" customWidth="1"/>
    <col min="5125" max="5374" width="9.140625" style="46"/>
    <col min="5375" max="5375" width="10.140625" style="46" customWidth="1"/>
    <col min="5376" max="5376" width="10.5703125" style="46" customWidth="1"/>
    <col min="5377" max="5377" width="24" style="46" customWidth="1"/>
    <col min="5378" max="5378" width="14" style="46" customWidth="1"/>
    <col min="5379" max="5379" width="16.28515625" style="46" customWidth="1"/>
    <col min="5380" max="5380" width="16.140625" style="46" customWidth="1"/>
    <col min="5381" max="5630" width="9.140625" style="46"/>
    <col min="5631" max="5631" width="10.140625" style="46" customWidth="1"/>
    <col min="5632" max="5632" width="10.5703125" style="46" customWidth="1"/>
    <col min="5633" max="5633" width="24" style="46" customWidth="1"/>
    <col min="5634" max="5634" width="14" style="46" customWidth="1"/>
    <col min="5635" max="5635" width="16.28515625" style="46" customWidth="1"/>
    <col min="5636" max="5636" width="16.140625" style="46" customWidth="1"/>
    <col min="5637" max="5886" width="9.140625" style="46"/>
    <col min="5887" max="5887" width="10.140625" style="46" customWidth="1"/>
    <col min="5888" max="5888" width="10.5703125" style="46" customWidth="1"/>
    <col min="5889" max="5889" width="24" style="46" customWidth="1"/>
    <col min="5890" max="5890" width="14" style="46" customWidth="1"/>
    <col min="5891" max="5891" width="16.28515625" style="46" customWidth="1"/>
    <col min="5892" max="5892" width="16.140625" style="46" customWidth="1"/>
    <col min="5893" max="6142" width="9.140625" style="46"/>
    <col min="6143" max="6143" width="10.140625" style="46" customWidth="1"/>
    <col min="6144" max="6144" width="10.5703125" style="46" customWidth="1"/>
    <col min="6145" max="6145" width="24" style="46" customWidth="1"/>
    <col min="6146" max="6146" width="14" style="46" customWidth="1"/>
    <col min="6147" max="6147" width="16.28515625" style="46" customWidth="1"/>
    <col min="6148" max="6148" width="16.140625" style="46" customWidth="1"/>
    <col min="6149" max="6398" width="9.140625" style="46"/>
    <col min="6399" max="6399" width="10.140625" style="46" customWidth="1"/>
    <col min="6400" max="6400" width="10.5703125" style="46" customWidth="1"/>
    <col min="6401" max="6401" width="24" style="46" customWidth="1"/>
    <col min="6402" max="6402" width="14" style="46" customWidth="1"/>
    <col min="6403" max="6403" width="16.28515625" style="46" customWidth="1"/>
    <col min="6404" max="6404" width="16.140625" style="46" customWidth="1"/>
    <col min="6405" max="6654" width="9.140625" style="46"/>
    <col min="6655" max="6655" width="10.140625" style="46" customWidth="1"/>
    <col min="6656" max="6656" width="10.5703125" style="46" customWidth="1"/>
    <col min="6657" max="6657" width="24" style="46" customWidth="1"/>
    <col min="6658" max="6658" width="14" style="46" customWidth="1"/>
    <col min="6659" max="6659" width="16.28515625" style="46" customWidth="1"/>
    <col min="6660" max="6660" width="16.140625" style="46" customWidth="1"/>
    <col min="6661" max="6910" width="9.140625" style="46"/>
    <col min="6911" max="6911" width="10.140625" style="46" customWidth="1"/>
    <col min="6912" max="6912" width="10.5703125" style="46" customWidth="1"/>
    <col min="6913" max="6913" width="24" style="46" customWidth="1"/>
    <col min="6914" max="6914" width="14" style="46" customWidth="1"/>
    <col min="6915" max="6915" width="16.28515625" style="46" customWidth="1"/>
    <col min="6916" max="6916" width="16.140625" style="46" customWidth="1"/>
    <col min="6917" max="7166" width="9.140625" style="46"/>
    <col min="7167" max="7167" width="10.140625" style="46" customWidth="1"/>
    <col min="7168" max="7168" width="10.5703125" style="46" customWidth="1"/>
    <col min="7169" max="7169" width="24" style="46" customWidth="1"/>
    <col min="7170" max="7170" width="14" style="46" customWidth="1"/>
    <col min="7171" max="7171" width="16.28515625" style="46" customWidth="1"/>
    <col min="7172" max="7172" width="16.140625" style="46" customWidth="1"/>
    <col min="7173" max="7422" width="9.140625" style="46"/>
    <col min="7423" max="7423" width="10.140625" style="46" customWidth="1"/>
    <col min="7424" max="7424" width="10.5703125" style="46" customWidth="1"/>
    <col min="7425" max="7425" width="24" style="46" customWidth="1"/>
    <col min="7426" max="7426" width="14" style="46" customWidth="1"/>
    <col min="7427" max="7427" width="16.28515625" style="46" customWidth="1"/>
    <col min="7428" max="7428" width="16.140625" style="46" customWidth="1"/>
    <col min="7429" max="7678" width="9.140625" style="46"/>
    <col min="7679" max="7679" width="10.140625" style="46" customWidth="1"/>
    <col min="7680" max="7680" width="10.5703125" style="46" customWidth="1"/>
    <col min="7681" max="7681" width="24" style="46" customWidth="1"/>
    <col min="7682" max="7682" width="14" style="46" customWidth="1"/>
    <col min="7683" max="7683" width="16.28515625" style="46" customWidth="1"/>
    <col min="7684" max="7684" width="16.140625" style="46" customWidth="1"/>
    <col min="7685" max="7934" width="9.140625" style="46"/>
    <col min="7935" max="7935" width="10.140625" style="46" customWidth="1"/>
    <col min="7936" max="7936" width="10.5703125" style="46" customWidth="1"/>
    <col min="7937" max="7937" width="24" style="46" customWidth="1"/>
    <col min="7938" max="7938" width="14" style="46" customWidth="1"/>
    <col min="7939" max="7939" width="16.28515625" style="46" customWidth="1"/>
    <col min="7940" max="7940" width="16.140625" style="46" customWidth="1"/>
    <col min="7941" max="8190" width="9.140625" style="46"/>
    <col min="8191" max="8191" width="10.140625" style="46" customWidth="1"/>
    <col min="8192" max="8192" width="10.5703125" style="46" customWidth="1"/>
    <col min="8193" max="8193" width="24" style="46" customWidth="1"/>
    <col min="8194" max="8194" width="14" style="46" customWidth="1"/>
    <col min="8195" max="8195" width="16.28515625" style="46" customWidth="1"/>
    <col min="8196" max="8196" width="16.140625" style="46" customWidth="1"/>
    <col min="8197" max="8446" width="9.140625" style="46"/>
    <col min="8447" max="8447" width="10.140625" style="46" customWidth="1"/>
    <col min="8448" max="8448" width="10.5703125" style="46" customWidth="1"/>
    <col min="8449" max="8449" width="24" style="46" customWidth="1"/>
    <col min="8450" max="8450" width="14" style="46" customWidth="1"/>
    <col min="8451" max="8451" width="16.28515625" style="46" customWidth="1"/>
    <col min="8452" max="8452" width="16.140625" style="46" customWidth="1"/>
    <col min="8453" max="8702" width="9.140625" style="46"/>
    <col min="8703" max="8703" width="10.140625" style="46" customWidth="1"/>
    <col min="8704" max="8704" width="10.5703125" style="46" customWidth="1"/>
    <col min="8705" max="8705" width="24" style="46" customWidth="1"/>
    <col min="8706" max="8706" width="14" style="46" customWidth="1"/>
    <col min="8707" max="8707" width="16.28515625" style="46" customWidth="1"/>
    <col min="8708" max="8708" width="16.140625" style="46" customWidth="1"/>
    <col min="8709" max="8958" width="9.140625" style="46"/>
    <col min="8959" max="8959" width="10.140625" style="46" customWidth="1"/>
    <col min="8960" max="8960" width="10.5703125" style="46" customWidth="1"/>
    <col min="8961" max="8961" width="24" style="46" customWidth="1"/>
    <col min="8962" max="8962" width="14" style="46" customWidth="1"/>
    <col min="8963" max="8963" width="16.28515625" style="46" customWidth="1"/>
    <col min="8964" max="8964" width="16.140625" style="46" customWidth="1"/>
    <col min="8965" max="9214" width="9.140625" style="46"/>
    <col min="9215" max="9215" width="10.140625" style="46" customWidth="1"/>
    <col min="9216" max="9216" width="10.5703125" style="46" customWidth="1"/>
    <col min="9217" max="9217" width="24" style="46" customWidth="1"/>
    <col min="9218" max="9218" width="14" style="46" customWidth="1"/>
    <col min="9219" max="9219" width="16.28515625" style="46" customWidth="1"/>
    <col min="9220" max="9220" width="16.140625" style="46" customWidth="1"/>
    <col min="9221" max="9470" width="9.140625" style="46"/>
    <col min="9471" max="9471" width="10.140625" style="46" customWidth="1"/>
    <col min="9472" max="9472" width="10.5703125" style="46" customWidth="1"/>
    <col min="9473" max="9473" width="24" style="46" customWidth="1"/>
    <col min="9474" max="9474" width="14" style="46" customWidth="1"/>
    <col min="9475" max="9475" width="16.28515625" style="46" customWidth="1"/>
    <col min="9476" max="9476" width="16.140625" style="46" customWidth="1"/>
    <col min="9477" max="9726" width="9.140625" style="46"/>
    <col min="9727" max="9727" width="10.140625" style="46" customWidth="1"/>
    <col min="9728" max="9728" width="10.5703125" style="46" customWidth="1"/>
    <col min="9729" max="9729" width="24" style="46" customWidth="1"/>
    <col min="9730" max="9730" width="14" style="46" customWidth="1"/>
    <col min="9731" max="9731" width="16.28515625" style="46" customWidth="1"/>
    <col min="9732" max="9732" width="16.140625" style="46" customWidth="1"/>
    <col min="9733" max="9982" width="9.140625" style="46"/>
    <col min="9983" max="9983" width="10.140625" style="46" customWidth="1"/>
    <col min="9984" max="9984" width="10.5703125" style="46" customWidth="1"/>
    <col min="9985" max="9985" width="24" style="46" customWidth="1"/>
    <col min="9986" max="9986" width="14" style="46" customWidth="1"/>
    <col min="9987" max="9987" width="16.28515625" style="46" customWidth="1"/>
    <col min="9988" max="9988" width="16.140625" style="46" customWidth="1"/>
    <col min="9989" max="10238" width="9.140625" style="46"/>
    <col min="10239" max="10239" width="10.140625" style="46" customWidth="1"/>
    <col min="10240" max="10240" width="10.5703125" style="46" customWidth="1"/>
    <col min="10241" max="10241" width="24" style="46" customWidth="1"/>
    <col min="10242" max="10242" width="14" style="46" customWidth="1"/>
    <col min="10243" max="10243" width="16.28515625" style="46" customWidth="1"/>
    <col min="10244" max="10244" width="16.140625" style="46" customWidth="1"/>
    <col min="10245" max="10494" width="9.140625" style="46"/>
    <col min="10495" max="10495" width="10.140625" style="46" customWidth="1"/>
    <col min="10496" max="10496" width="10.5703125" style="46" customWidth="1"/>
    <col min="10497" max="10497" width="24" style="46" customWidth="1"/>
    <col min="10498" max="10498" width="14" style="46" customWidth="1"/>
    <col min="10499" max="10499" width="16.28515625" style="46" customWidth="1"/>
    <col min="10500" max="10500" width="16.140625" style="46" customWidth="1"/>
    <col min="10501" max="10750" width="9.140625" style="46"/>
    <col min="10751" max="10751" width="10.140625" style="46" customWidth="1"/>
    <col min="10752" max="10752" width="10.5703125" style="46" customWidth="1"/>
    <col min="10753" max="10753" width="24" style="46" customWidth="1"/>
    <col min="10754" max="10754" width="14" style="46" customWidth="1"/>
    <col min="10755" max="10755" width="16.28515625" style="46" customWidth="1"/>
    <col min="10756" max="10756" width="16.140625" style="46" customWidth="1"/>
    <col min="10757" max="11006" width="9.140625" style="46"/>
    <col min="11007" max="11007" width="10.140625" style="46" customWidth="1"/>
    <col min="11008" max="11008" width="10.5703125" style="46" customWidth="1"/>
    <col min="11009" max="11009" width="24" style="46" customWidth="1"/>
    <col min="11010" max="11010" width="14" style="46" customWidth="1"/>
    <col min="11011" max="11011" width="16.28515625" style="46" customWidth="1"/>
    <col min="11012" max="11012" width="16.140625" style="46" customWidth="1"/>
    <col min="11013" max="11262" width="9.140625" style="46"/>
    <col min="11263" max="11263" width="10.140625" style="46" customWidth="1"/>
    <col min="11264" max="11264" width="10.5703125" style="46" customWidth="1"/>
    <col min="11265" max="11265" width="24" style="46" customWidth="1"/>
    <col min="11266" max="11266" width="14" style="46" customWidth="1"/>
    <col min="11267" max="11267" width="16.28515625" style="46" customWidth="1"/>
    <col min="11268" max="11268" width="16.140625" style="46" customWidth="1"/>
    <col min="11269" max="11518" width="9.140625" style="46"/>
    <col min="11519" max="11519" width="10.140625" style="46" customWidth="1"/>
    <col min="11520" max="11520" width="10.5703125" style="46" customWidth="1"/>
    <col min="11521" max="11521" width="24" style="46" customWidth="1"/>
    <col min="11522" max="11522" width="14" style="46" customWidth="1"/>
    <col min="11523" max="11523" width="16.28515625" style="46" customWidth="1"/>
    <col min="11524" max="11524" width="16.140625" style="46" customWidth="1"/>
    <col min="11525" max="11774" width="9.140625" style="46"/>
    <col min="11775" max="11775" width="10.140625" style="46" customWidth="1"/>
    <col min="11776" max="11776" width="10.5703125" style="46" customWidth="1"/>
    <col min="11777" max="11777" width="24" style="46" customWidth="1"/>
    <col min="11778" max="11778" width="14" style="46" customWidth="1"/>
    <col min="11779" max="11779" width="16.28515625" style="46" customWidth="1"/>
    <col min="11780" max="11780" width="16.140625" style="46" customWidth="1"/>
    <col min="11781" max="12030" width="9.140625" style="46"/>
    <col min="12031" max="12031" width="10.140625" style="46" customWidth="1"/>
    <col min="12032" max="12032" width="10.5703125" style="46" customWidth="1"/>
    <col min="12033" max="12033" width="24" style="46" customWidth="1"/>
    <col min="12034" max="12034" width="14" style="46" customWidth="1"/>
    <col min="12035" max="12035" width="16.28515625" style="46" customWidth="1"/>
    <col min="12036" max="12036" width="16.140625" style="46" customWidth="1"/>
    <col min="12037" max="12286" width="9.140625" style="46"/>
    <col min="12287" max="12287" width="10.140625" style="46" customWidth="1"/>
    <col min="12288" max="12288" width="10.5703125" style="46" customWidth="1"/>
    <col min="12289" max="12289" width="24" style="46" customWidth="1"/>
    <col min="12290" max="12290" width="14" style="46" customWidth="1"/>
    <col min="12291" max="12291" width="16.28515625" style="46" customWidth="1"/>
    <col min="12292" max="12292" width="16.140625" style="46" customWidth="1"/>
    <col min="12293" max="12542" width="9.140625" style="46"/>
    <col min="12543" max="12543" width="10.140625" style="46" customWidth="1"/>
    <col min="12544" max="12544" width="10.5703125" style="46" customWidth="1"/>
    <col min="12545" max="12545" width="24" style="46" customWidth="1"/>
    <col min="12546" max="12546" width="14" style="46" customWidth="1"/>
    <col min="12547" max="12547" width="16.28515625" style="46" customWidth="1"/>
    <col min="12548" max="12548" width="16.140625" style="46" customWidth="1"/>
    <col min="12549" max="12798" width="9.140625" style="46"/>
    <col min="12799" max="12799" width="10.140625" style="46" customWidth="1"/>
    <col min="12800" max="12800" width="10.5703125" style="46" customWidth="1"/>
    <col min="12801" max="12801" width="24" style="46" customWidth="1"/>
    <col min="12802" max="12802" width="14" style="46" customWidth="1"/>
    <col min="12803" max="12803" width="16.28515625" style="46" customWidth="1"/>
    <col min="12804" max="12804" width="16.140625" style="46" customWidth="1"/>
    <col min="12805" max="13054" width="9.140625" style="46"/>
    <col min="13055" max="13055" width="10.140625" style="46" customWidth="1"/>
    <col min="13056" max="13056" width="10.5703125" style="46" customWidth="1"/>
    <col min="13057" max="13057" width="24" style="46" customWidth="1"/>
    <col min="13058" max="13058" width="14" style="46" customWidth="1"/>
    <col min="13059" max="13059" width="16.28515625" style="46" customWidth="1"/>
    <col min="13060" max="13060" width="16.140625" style="46" customWidth="1"/>
    <col min="13061" max="13310" width="9.140625" style="46"/>
    <col min="13311" max="13311" width="10.140625" style="46" customWidth="1"/>
    <col min="13312" max="13312" width="10.5703125" style="46" customWidth="1"/>
    <col min="13313" max="13313" width="24" style="46" customWidth="1"/>
    <col min="13314" max="13314" width="14" style="46" customWidth="1"/>
    <col min="13315" max="13315" width="16.28515625" style="46" customWidth="1"/>
    <col min="13316" max="13316" width="16.140625" style="46" customWidth="1"/>
    <col min="13317" max="13566" width="9.140625" style="46"/>
    <col min="13567" max="13567" width="10.140625" style="46" customWidth="1"/>
    <col min="13568" max="13568" width="10.5703125" style="46" customWidth="1"/>
    <col min="13569" max="13569" width="24" style="46" customWidth="1"/>
    <col min="13570" max="13570" width="14" style="46" customWidth="1"/>
    <col min="13571" max="13571" width="16.28515625" style="46" customWidth="1"/>
    <col min="13572" max="13572" width="16.140625" style="46" customWidth="1"/>
    <col min="13573" max="13822" width="9.140625" style="46"/>
    <col min="13823" max="13823" width="10.140625" style="46" customWidth="1"/>
    <col min="13824" max="13824" width="10.5703125" style="46" customWidth="1"/>
    <col min="13825" max="13825" width="24" style="46" customWidth="1"/>
    <col min="13826" max="13826" width="14" style="46" customWidth="1"/>
    <col min="13827" max="13827" width="16.28515625" style="46" customWidth="1"/>
    <col min="13828" max="13828" width="16.140625" style="46" customWidth="1"/>
    <col min="13829" max="14078" width="9.140625" style="46"/>
    <col min="14079" max="14079" width="10.140625" style="46" customWidth="1"/>
    <col min="14080" max="14080" width="10.5703125" style="46" customWidth="1"/>
    <col min="14081" max="14081" width="24" style="46" customWidth="1"/>
    <col min="14082" max="14082" width="14" style="46" customWidth="1"/>
    <col min="14083" max="14083" width="16.28515625" style="46" customWidth="1"/>
    <col min="14084" max="14084" width="16.140625" style="46" customWidth="1"/>
    <col min="14085" max="14334" width="9.140625" style="46"/>
    <col min="14335" max="14335" width="10.140625" style="46" customWidth="1"/>
    <col min="14336" max="14336" width="10.5703125" style="46" customWidth="1"/>
    <col min="14337" max="14337" width="24" style="46" customWidth="1"/>
    <col min="14338" max="14338" width="14" style="46" customWidth="1"/>
    <col min="14339" max="14339" width="16.28515625" style="46" customWidth="1"/>
    <col min="14340" max="14340" width="16.140625" style="46" customWidth="1"/>
    <col min="14341" max="14590" width="9.140625" style="46"/>
    <col min="14591" max="14591" width="10.140625" style="46" customWidth="1"/>
    <col min="14592" max="14592" width="10.5703125" style="46" customWidth="1"/>
    <col min="14593" max="14593" width="24" style="46" customWidth="1"/>
    <col min="14594" max="14594" width="14" style="46" customWidth="1"/>
    <col min="14595" max="14595" width="16.28515625" style="46" customWidth="1"/>
    <col min="14596" max="14596" width="16.140625" style="46" customWidth="1"/>
    <col min="14597" max="14846" width="9.140625" style="46"/>
    <col min="14847" max="14847" width="10.140625" style="46" customWidth="1"/>
    <col min="14848" max="14848" width="10.5703125" style="46" customWidth="1"/>
    <col min="14849" max="14849" width="24" style="46" customWidth="1"/>
    <col min="14850" max="14850" width="14" style="46" customWidth="1"/>
    <col min="14851" max="14851" width="16.28515625" style="46" customWidth="1"/>
    <col min="14852" max="14852" width="16.140625" style="46" customWidth="1"/>
    <col min="14853" max="15102" width="9.140625" style="46"/>
    <col min="15103" max="15103" width="10.140625" style="46" customWidth="1"/>
    <col min="15104" max="15104" width="10.5703125" style="46" customWidth="1"/>
    <col min="15105" max="15105" width="24" style="46" customWidth="1"/>
    <col min="15106" max="15106" width="14" style="46" customWidth="1"/>
    <col min="15107" max="15107" width="16.28515625" style="46" customWidth="1"/>
    <col min="15108" max="15108" width="16.140625" style="46" customWidth="1"/>
    <col min="15109" max="15358" width="9.140625" style="46"/>
    <col min="15359" max="15359" width="10.140625" style="46" customWidth="1"/>
    <col min="15360" max="15360" width="10.5703125" style="46" customWidth="1"/>
    <col min="15361" max="15361" width="24" style="46" customWidth="1"/>
    <col min="15362" max="15362" width="14" style="46" customWidth="1"/>
    <col min="15363" max="15363" width="16.28515625" style="46" customWidth="1"/>
    <col min="15364" max="15364" width="16.140625" style="46" customWidth="1"/>
    <col min="15365" max="15614" width="9.140625" style="46"/>
    <col min="15615" max="15615" width="10.140625" style="46" customWidth="1"/>
    <col min="15616" max="15616" width="10.5703125" style="46" customWidth="1"/>
    <col min="15617" max="15617" width="24" style="46" customWidth="1"/>
    <col min="15618" max="15618" width="14" style="46" customWidth="1"/>
    <col min="15619" max="15619" width="16.28515625" style="46" customWidth="1"/>
    <col min="15620" max="15620" width="16.140625" style="46" customWidth="1"/>
    <col min="15621" max="15870" width="9.140625" style="46"/>
    <col min="15871" max="15871" width="10.140625" style="46" customWidth="1"/>
    <col min="15872" max="15872" width="10.5703125" style="46" customWidth="1"/>
    <col min="15873" max="15873" width="24" style="46" customWidth="1"/>
    <col min="15874" max="15874" width="14" style="46" customWidth="1"/>
    <col min="15875" max="15875" width="16.28515625" style="46" customWidth="1"/>
    <col min="15876" max="15876" width="16.140625" style="46" customWidth="1"/>
    <col min="15877" max="16126" width="9.140625" style="46"/>
    <col min="16127" max="16127" width="10.140625" style="46" customWidth="1"/>
    <col min="16128" max="16128" width="10.5703125" style="46" customWidth="1"/>
    <col min="16129" max="16129" width="24" style="46" customWidth="1"/>
    <col min="16130" max="16130" width="14" style="46" customWidth="1"/>
    <col min="16131" max="16131" width="16.28515625" style="46" customWidth="1"/>
    <col min="16132" max="16132" width="16.140625" style="46" customWidth="1"/>
    <col min="16133" max="16384" width="9.140625" style="46"/>
  </cols>
  <sheetData>
    <row r="1" spans="1:13" ht="15" customHeight="1" x14ac:dyDescent="0.2">
      <c r="A1" s="195" t="s">
        <v>299</v>
      </c>
      <c r="B1" s="195"/>
      <c r="C1" s="195"/>
      <c r="D1" s="195"/>
      <c r="E1" s="195"/>
      <c r="F1" s="195"/>
      <c r="G1" s="195"/>
      <c r="H1" s="195"/>
      <c r="I1" s="195"/>
    </row>
    <row r="2" spans="1:13" x14ac:dyDescent="0.2">
      <c r="A2" s="38"/>
      <c r="F2" s="48"/>
      <c r="G2" s="49"/>
    </row>
    <row r="3" spans="1:13" x14ac:dyDescent="0.2">
      <c r="A3" s="39"/>
      <c r="F3" s="48"/>
      <c r="G3" s="50"/>
    </row>
    <row r="4" spans="1:13" x14ac:dyDescent="0.2">
      <c r="A4" s="38"/>
      <c r="F4" s="48"/>
      <c r="G4" s="51"/>
    </row>
    <row r="5" spans="1:13" s="39" customFormat="1" x14ac:dyDescent="0.2">
      <c r="A5" s="27" t="s">
        <v>242</v>
      </c>
      <c r="B5" s="27"/>
      <c r="C5" s="52"/>
      <c r="D5" s="52"/>
      <c r="E5" s="52"/>
      <c r="H5" s="38"/>
      <c r="M5" s="26"/>
    </row>
    <row r="6" spans="1:13" s="39" customFormat="1" x14ac:dyDescent="0.2">
      <c r="A6" s="5">
        <f>'Agency Coversheet '!B6</f>
        <v>0</v>
      </c>
      <c r="B6" s="7"/>
      <c r="C6" s="9"/>
      <c r="D6" s="9"/>
      <c r="E6" s="9"/>
      <c r="H6" s="38"/>
      <c r="M6" s="26"/>
    </row>
    <row r="7" spans="1:13" s="39" customFormat="1" x14ac:dyDescent="0.2">
      <c r="A7" s="28"/>
      <c r="B7" s="28"/>
      <c r="C7" s="53"/>
      <c r="D7" s="53"/>
      <c r="E7" s="53"/>
      <c r="H7" s="38"/>
      <c r="M7" s="26"/>
    </row>
    <row r="8" spans="1:13" s="39" customFormat="1" x14ac:dyDescent="0.2">
      <c r="A8" s="28" t="s">
        <v>243</v>
      </c>
      <c r="B8" s="28"/>
      <c r="C8" s="53"/>
      <c r="D8" s="53"/>
      <c r="E8" s="53"/>
      <c r="H8" s="38"/>
      <c r="M8" s="26"/>
    </row>
    <row r="9" spans="1:13" s="39" customFormat="1" x14ac:dyDescent="0.2">
      <c r="A9" s="5" t="str">
        <f>'Agency Coversheet '!B8</f>
        <v>June 30 2021</v>
      </c>
      <c r="B9" s="8"/>
      <c r="C9" s="9"/>
      <c r="D9" s="9"/>
      <c r="E9" s="9"/>
      <c r="H9" s="38"/>
      <c r="M9" s="26"/>
    </row>
    <row r="10" spans="1:13" ht="13.5" thickBot="1" x14ac:dyDescent="0.25">
      <c r="F10" s="48"/>
      <c r="G10" s="51"/>
    </row>
    <row r="11" spans="1:13" s="58" customFormat="1" ht="38.25" x14ac:dyDescent="0.25">
      <c r="A11" s="54" t="s">
        <v>277</v>
      </c>
      <c r="B11" s="55" t="s">
        <v>278</v>
      </c>
      <c r="C11" s="55" t="s">
        <v>279</v>
      </c>
      <c r="D11" s="56" t="s">
        <v>280</v>
      </c>
      <c r="E11" s="56" t="s">
        <v>281</v>
      </c>
      <c r="F11" s="56" t="s">
        <v>282</v>
      </c>
      <c r="G11" s="55" t="s">
        <v>283</v>
      </c>
      <c r="H11" s="55" t="s">
        <v>306</v>
      </c>
      <c r="I11" s="57" t="s">
        <v>284</v>
      </c>
    </row>
    <row r="12" spans="1:13" x14ac:dyDescent="0.2">
      <c r="A12" s="18"/>
      <c r="B12" s="19"/>
      <c r="C12" s="17"/>
      <c r="D12" s="11"/>
      <c r="E12" s="59">
        <f t="shared" ref="E12:E58" si="0">B12*D12</f>
        <v>0</v>
      </c>
      <c r="F12" s="11"/>
      <c r="G12" s="10"/>
      <c r="H12" s="10"/>
      <c r="I12" s="12"/>
    </row>
    <row r="13" spans="1:13" x14ac:dyDescent="0.2">
      <c r="A13" s="18"/>
      <c r="B13" s="19"/>
      <c r="C13" s="17"/>
      <c r="D13" s="11"/>
      <c r="E13" s="59">
        <f t="shared" si="0"/>
        <v>0</v>
      </c>
      <c r="F13" s="11"/>
      <c r="G13" s="10"/>
      <c r="H13" s="10"/>
      <c r="I13" s="12"/>
    </row>
    <row r="14" spans="1:13" x14ac:dyDescent="0.2">
      <c r="A14" s="18"/>
      <c r="B14" s="19"/>
      <c r="C14" s="17"/>
      <c r="D14" s="11"/>
      <c r="E14" s="59">
        <f t="shared" si="0"/>
        <v>0</v>
      </c>
      <c r="F14" s="11"/>
      <c r="G14" s="10"/>
      <c r="H14" s="10"/>
      <c r="I14" s="12"/>
    </row>
    <row r="15" spans="1:13" x14ac:dyDescent="0.2">
      <c r="A15" s="18"/>
      <c r="B15" s="19"/>
      <c r="C15" s="17"/>
      <c r="D15" s="11"/>
      <c r="E15" s="59">
        <f t="shared" si="0"/>
        <v>0</v>
      </c>
      <c r="F15" s="11"/>
      <c r="G15" s="10"/>
      <c r="H15" s="10"/>
      <c r="I15" s="12"/>
    </row>
    <row r="16" spans="1:13" x14ac:dyDescent="0.2">
      <c r="A16" s="18"/>
      <c r="B16" s="19"/>
      <c r="C16" s="17"/>
      <c r="D16" s="11"/>
      <c r="E16" s="59">
        <f t="shared" si="0"/>
        <v>0</v>
      </c>
      <c r="F16" s="11"/>
      <c r="G16" s="10"/>
      <c r="H16" s="10"/>
      <c r="I16" s="12"/>
    </row>
    <row r="17" spans="1:9" x14ac:dyDescent="0.2">
      <c r="A17" s="18"/>
      <c r="B17" s="19"/>
      <c r="C17" s="17"/>
      <c r="D17" s="11"/>
      <c r="E17" s="59">
        <f t="shared" si="0"/>
        <v>0</v>
      </c>
      <c r="F17" s="11"/>
      <c r="G17" s="10"/>
      <c r="H17" s="13"/>
      <c r="I17" s="12"/>
    </row>
    <row r="18" spans="1:9" x14ac:dyDescent="0.2">
      <c r="A18" s="18"/>
      <c r="B18" s="19"/>
      <c r="C18" s="17"/>
      <c r="D18" s="11"/>
      <c r="E18" s="59">
        <f t="shared" si="0"/>
        <v>0</v>
      </c>
      <c r="F18" s="11"/>
      <c r="G18" s="10"/>
      <c r="H18" s="10"/>
      <c r="I18" s="12"/>
    </row>
    <row r="19" spans="1:9" x14ac:dyDescent="0.2">
      <c r="A19" s="18"/>
      <c r="B19" s="19"/>
      <c r="C19" s="17"/>
      <c r="D19" s="11"/>
      <c r="E19" s="59">
        <f t="shared" si="0"/>
        <v>0</v>
      </c>
      <c r="F19" s="11"/>
      <c r="G19" s="10"/>
      <c r="H19" s="10"/>
      <c r="I19" s="12"/>
    </row>
    <row r="20" spans="1:9" x14ac:dyDescent="0.2">
      <c r="A20" s="18"/>
      <c r="B20" s="19"/>
      <c r="C20" s="17"/>
      <c r="D20" s="11"/>
      <c r="E20" s="59">
        <f t="shared" si="0"/>
        <v>0</v>
      </c>
      <c r="F20" s="11"/>
      <c r="G20" s="10"/>
      <c r="H20" s="14"/>
      <c r="I20" s="12"/>
    </row>
    <row r="21" spans="1:9" x14ac:dyDescent="0.2">
      <c r="A21" s="18"/>
      <c r="B21" s="19"/>
      <c r="C21" s="17"/>
      <c r="D21" s="11"/>
      <c r="E21" s="59">
        <f t="shared" si="0"/>
        <v>0</v>
      </c>
      <c r="F21" s="11"/>
      <c r="G21" s="10"/>
      <c r="H21" s="10"/>
      <c r="I21" s="12"/>
    </row>
    <row r="22" spans="1:9" x14ac:dyDescent="0.2">
      <c r="A22" s="18"/>
      <c r="B22" s="19"/>
      <c r="C22" s="17"/>
      <c r="D22" s="11"/>
      <c r="E22" s="59">
        <f t="shared" si="0"/>
        <v>0</v>
      </c>
      <c r="F22" s="11"/>
      <c r="G22" s="10"/>
      <c r="H22" s="15"/>
      <c r="I22" s="12"/>
    </row>
    <row r="23" spans="1:9" x14ac:dyDescent="0.2">
      <c r="A23" s="18"/>
      <c r="B23" s="19"/>
      <c r="C23" s="17"/>
      <c r="D23" s="11"/>
      <c r="E23" s="59">
        <f t="shared" si="0"/>
        <v>0</v>
      </c>
      <c r="F23" s="11"/>
      <c r="G23" s="10"/>
      <c r="H23" s="10"/>
      <c r="I23" s="12"/>
    </row>
    <row r="24" spans="1:9" x14ac:dyDescent="0.2">
      <c r="A24" s="18"/>
      <c r="B24" s="19"/>
      <c r="C24" s="17"/>
      <c r="D24" s="11"/>
      <c r="E24" s="59">
        <f t="shared" si="0"/>
        <v>0</v>
      </c>
      <c r="F24" s="11"/>
      <c r="G24" s="10"/>
      <c r="H24" s="10"/>
      <c r="I24" s="12"/>
    </row>
    <row r="25" spans="1:9" x14ac:dyDescent="0.2">
      <c r="A25" s="18"/>
      <c r="B25" s="19"/>
      <c r="C25" s="17"/>
      <c r="D25" s="11"/>
      <c r="E25" s="59">
        <f t="shared" si="0"/>
        <v>0</v>
      </c>
      <c r="F25" s="11"/>
      <c r="G25" s="10"/>
      <c r="H25" s="10"/>
      <c r="I25" s="12"/>
    </row>
    <row r="26" spans="1:9" x14ac:dyDescent="0.2">
      <c r="A26" s="18"/>
      <c r="B26" s="19"/>
      <c r="C26" s="17"/>
      <c r="D26" s="11"/>
      <c r="E26" s="59">
        <f t="shared" si="0"/>
        <v>0</v>
      </c>
      <c r="F26" s="11"/>
      <c r="G26" s="10"/>
      <c r="H26" s="10"/>
      <c r="I26" s="12"/>
    </row>
    <row r="27" spans="1:9" x14ac:dyDescent="0.2">
      <c r="A27" s="18"/>
      <c r="B27" s="19"/>
      <c r="C27" s="17"/>
      <c r="D27" s="11"/>
      <c r="E27" s="59">
        <f t="shared" si="0"/>
        <v>0</v>
      </c>
      <c r="F27" s="11"/>
      <c r="G27" s="10"/>
      <c r="H27" s="10"/>
      <c r="I27" s="12"/>
    </row>
    <row r="28" spans="1:9" x14ac:dyDescent="0.2">
      <c r="A28" s="18"/>
      <c r="B28" s="19"/>
      <c r="C28" s="17"/>
      <c r="D28" s="11"/>
      <c r="E28" s="59">
        <f t="shared" si="0"/>
        <v>0</v>
      </c>
      <c r="F28" s="11"/>
      <c r="G28" s="10"/>
      <c r="H28" s="10"/>
      <c r="I28" s="12"/>
    </row>
    <row r="29" spans="1:9" x14ac:dyDescent="0.2">
      <c r="A29" s="18"/>
      <c r="B29" s="19"/>
      <c r="C29" s="17"/>
      <c r="D29" s="11"/>
      <c r="E29" s="59">
        <f t="shared" si="0"/>
        <v>0</v>
      </c>
      <c r="F29" s="11"/>
      <c r="G29" s="10"/>
      <c r="H29" s="10"/>
      <c r="I29" s="12"/>
    </row>
    <row r="30" spans="1:9" x14ac:dyDescent="0.2">
      <c r="A30" s="18"/>
      <c r="B30" s="19"/>
      <c r="C30" s="17"/>
      <c r="D30" s="11"/>
      <c r="E30" s="59">
        <f t="shared" si="0"/>
        <v>0</v>
      </c>
      <c r="F30" s="11"/>
      <c r="G30" s="10"/>
      <c r="H30" s="13"/>
      <c r="I30" s="12"/>
    </row>
    <row r="31" spans="1:9" x14ac:dyDescent="0.2">
      <c r="A31" s="18"/>
      <c r="B31" s="19"/>
      <c r="C31" s="17"/>
      <c r="D31" s="11"/>
      <c r="E31" s="59">
        <f t="shared" si="0"/>
        <v>0</v>
      </c>
      <c r="F31" s="11"/>
      <c r="G31" s="10"/>
      <c r="H31" s="10"/>
      <c r="I31" s="12"/>
    </row>
    <row r="32" spans="1:9" hidden="1" x14ac:dyDescent="0.2">
      <c r="A32" s="18"/>
      <c r="B32" s="19"/>
      <c r="C32" s="17"/>
      <c r="D32" s="11"/>
      <c r="E32" s="59">
        <f t="shared" si="0"/>
        <v>0</v>
      </c>
      <c r="F32" s="11"/>
      <c r="G32" s="10"/>
      <c r="H32" s="10"/>
      <c r="I32" s="12"/>
    </row>
    <row r="33" spans="1:9" hidden="1" x14ac:dyDescent="0.2">
      <c r="A33" s="18"/>
      <c r="B33" s="19"/>
      <c r="C33" s="17"/>
      <c r="D33" s="11"/>
      <c r="E33" s="59">
        <f t="shared" si="0"/>
        <v>0</v>
      </c>
      <c r="F33" s="11"/>
      <c r="G33" s="10"/>
      <c r="H33" s="15"/>
      <c r="I33" s="12"/>
    </row>
    <row r="34" spans="1:9" hidden="1" x14ac:dyDescent="0.2">
      <c r="A34" s="18"/>
      <c r="B34" s="19"/>
      <c r="C34" s="17"/>
      <c r="D34" s="11"/>
      <c r="E34" s="59">
        <f t="shared" si="0"/>
        <v>0</v>
      </c>
      <c r="F34" s="11"/>
      <c r="G34" s="10"/>
      <c r="H34" s="10"/>
      <c r="I34" s="12"/>
    </row>
    <row r="35" spans="1:9" hidden="1" x14ac:dyDescent="0.2">
      <c r="A35" s="18"/>
      <c r="B35" s="19"/>
      <c r="C35" s="17"/>
      <c r="D35" s="11"/>
      <c r="E35" s="59">
        <f t="shared" si="0"/>
        <v>0</v>
      </c>
      <c r="F35" s="11"/>
      <c r="G35" s="10"/>
      <c r="H35" s="10"/>
      <c r="I35" s="12"/>
    </row>
    <row r="36" spans="1:9" hidden="1" x14ac:dyDescent="0.2">
      <c r="A36" s="18"/>
      <c r="B36" s="19"/>
      <c r="C36" s="17"/>
      <c r="D36" s="11"/>
      <c r="E36" s="59">
        <f t="shared" si="0"/>
        <v>0</v>
      </c>
      <c r="F36" s="11"/>
      <c r="G36" s="10"/>
      <c r="H36" s="10"/>
      <c r="I36" s="12"/>
    </row>
    <row r="37" spans="1:9" hidden="1" x14ac:dyDescent="0.2">
      <c r="A37" s="18"/>
      <c r="B37" s="19"/>
      <c r="C37" s="17"/>
      <c r="D37" s="11"/>
      <c r="E37" s="59">
        <f t="shared" si="0"/>
        <v>0</v>
      </c>
      <c r="F37" s="11"/>
      <c r="G37" s="10"/>
      <c r="H37" s="10"/>
      <c r="I37" s="12"/>
    </row>
    <row r="38" spans="1:9" hidden="1" x14ac:dyDescent="0.2">
      <c r="A38" s="18"/>
      <c r="B38" s="19"/>
      <c r="C38" s="17"/>
      <c r="D38" s="11"/>
      <c r="E38" s="59">
        <f t="shared" si="0"/>
        <v>0</v>
      </c>
      <c r="F38" s="11"/>
      <c r="G38" s="10"/>
      <c r="H38" s="10"/>
      <c r="I38" s="12"/>
    </row>
    <row r="39" spans="1:9" hidden="1" x14ac:dyDescent="0.2">
      <c r="A39" s="18"/>
      <c r="B39" s="19"/>
      <c r="C39" s="17"/>
      <c r="D39" s="11"/>
      <c r="E39" s="59">
        <f t="shared" si="0"/>
        <v>0</v>
      </c>
      <c r="F39" s="11"/>
      <c r="G39" s="10"/>
      <c r="H39" s="10"/>
      <c r="I39" s="12"/>
    </row>
    <row r="40" spans="1:9" hidden="1" x14ac:dyDescent="0.2">
      <c r="A40" s="18"/>
      <c r="B40" s="19"/>
      <c r="C40" s="17"/>
      <c r="D40" s="11"/>
      <c r="E40" s="59">
        <f t="shared" si="0"/>
        <v>0</v>
      </c>
      <c r="F40" s="11"/>
      <c r="G40" s="10"/>
      <c r="H40" s="13"/>
      <c r="I40" s="12"/>
    </row>
    <row r="41" spans="1:9" hidden="1" x14ac:dyDescent="0.2">
      <c r="A41" s="18"/>
      <c r="B41" s="19"/>
      <c r="C41" s="17"/>
      <c r="D41" s="11"/>
      <c r="E41" s="59">
        <f t="shared" si="0"/>
        <v>0</v>
      </c>
      <c r="F41" s="11"/>
      <c r="G41" s="10"/>
      <c r="H41" s="10"/>
      <c r="I41" s="12"/>
    </row>
    <row r="42" spans="1:9" hidden="1" x14ac:dyDescent="0.2">
      <c r="A42" s="18"/>
      <c r="B42" s="19"/>
      <c r="C42" s="17"/>
      <c r="D42" s="11"/>
      <c r="E42" s="59">
        <f t="shared" si="0"/>
        <v>0</v>
      </c>
      <c r="F42" s="11"/>
      <c r="G42" s="10"/>
      <c r="H42" s="10"/>
      <c r="I42" s="12"/>
    </row>
    <row r="43" spans="1:9" hidden="1" x14ac:dyDescent="0.2">
      <c r="A43" s="18"/>
      <c r="B43" s="19"/>
      <c r="C43" s="17"/>
      <c r="D43" s="11"/>
      <c r="E43" s="59">
        <f t="shared" si="0"/>
        <v>0</v>
      </c>
      <c r="F43" s="11"/>
      <c r="G43" s="10"/>
      <c r="H43" s="10"/>
      <c r="I43" s="12"/>
    </row>
    <row r="44" spans="1:9" hidden="1" x14ac:dyDescent="0.2">
      <c r="A44" s="18"/>
      <c r="B44" s="19"/>
      <c r="C44" s="17"/>
      <c r="D44" s="11"/>
      <c r="E44" s="59">
        <f t="shared" si="0"/>
        <v>0</v>
      </c>
      <c r="F44" s="11"/>
      <c r="G44" s="10"/>
      <c r="H44" s="15"/>
      <c r="I44" s="12"/>
    </row>
    <row r="45" spans="1:9" hidden="1" x14ac:dyDescent="0.2">
      <c r="A45" s="18"/>
      <c r="B45" s="19"/>
      <c r="C45" s="17"/>
      <c r="D45" s="11"/>
      <c r="E45" s="59">
        <f t="shared" si="0"/>
        <v>0</v>
      </c>
      <c r="F45" s="11"/>
      <c r="G45" s="10"/>
      <c r="H45" s="10"/>
      <c r="I45" s="12"/>
    </row>
    <row r="46" spans="1:9" hidden="1" x14ac:dyDescent="0.2">
      <c r="A46" s="18"/>
      <c r="B46" s="19"/>
      <c r="C46" s="17"/>
      <c r="D46" s="11"/>
      <c r="E46" s="59">
        <f t="shared" si="0"/>
        <v>0</v>
      </c>
      <c r="F46" s="11"/>
      <c r="G46" s="10"/>
      <c r="H46" s="10"/>
      <c r="I46" s="12"/>
    </row>
    <row r="47" spans="1:9" hidden="1" x14ac:dyDescent="0.2">
      <c r="A47" s="18"/>
      <c r="B47" s="19"/>
      <c r="C47" s="17"/>
      <c r="D47" s="11"/>
      <c r="E47" s="59">
        <f t="shared" si="0"/>
        <v>0</v>
      </c>
      <c r="F47" s="11"/>
      <c r="G47" s="10"/>
      <c r="H47" s="10"/>
      <c r="I47" s="12"/>
    </row>
    <row r="48" spans="1:9" hidden="1" x14ac:dyDescent="0.2">
      <c r="A48" s="18"/>
      <c r="B48" s="19"/>
      <c r="C48" s="17"/>
      <c r="D48" s="11"/>
      <c r="E48" s="59">
        <f t="shared" si="0"/>
        <v>0</v>
      </c>
      <c r="F48" s="11"/>
      <c r="G48" s="10"/>
      <c r="H48" s="10"/>
      <c r="I48" s="12"/>
    </row>
    <row r="49" spans="1:9" hidden="1" x14ac:dyDescent="0.2">
      <c r="A49" s="18"/>
      <c r="B49" s="19"/>
      <c r="C49" s="17"/>
      <c r="D49" s="11"/>
      <c r="E49" s="59">
        <f t="shared" si="0"/>
        <v>0</v>
      </c>
      <c r="F49" s="11"/>
      <c r="G49" s="10"/>
      <c r="H49" s="10"/>
      <c r="I49" s="12"/>
    </row>
    <row r="50" spans="1:9" hidden="1" x14ac:dyDescent="0.2">
      <c r="A50" s="18"/>
      <c r="B50" s="19"/>
      <c r="C50" s="17"/>
      <c r="D50" s="11"/>
      <c r="E50" s="59">
        <f t="shared" si="0"/>
        <v>0</v>
      </c>
      <c r="F50" s="11"/>
      <c r="G50" s="10"/>
      <c r="H50" s="15"/>
      <c r="I50" s="12"/>
    </row>
    <row r="51" spans="1:9" hidden="1" x14ac:dyDescent="0.2">
      <c r="A51" s="18"/>
      <c r="B51" s="19"/>
      <c r="C51" s="17"/>
      <c r="D51" s="11"/>
      <c r="E51" s="59">
        <f t="shared" si="0"/>
        <v>0</v>
      </c>
      <c r="F51" s="11"/>
      <c r="G51" s="10"/>
      <c r="H51" s="15"/>
      <c r="I51" s="12"/>
    </row>
    <row r="52" spans="1:9" hidden="1" x14ac:dyDescent="0.2">
      <c r="A52" s="18"/>
      <c r="B52" s="19"/>
      <c r="C52" s="17"/>
      <c r="D52" s="11"/>
      <c r="E52" s="59">
        <f t="shared" si="0"/>
        <v>0</v>
      </c>
      <c r="F52" s="11"/>
      <c r="G52" s="10"/>
      <c r="H52" s="15"/>
      <c r="I52" s="12"/>
    </row>
    <row r="53" spans="1:9" hidden="1" x14ac:dyDescent="0.2">
      <c r="A53" s="18"/>
      <c r="B53" s="19"/>
      <c r="C53" s="17"/>
      <c r="D53" s="11"/>
      <c r="E53" s="59">
        <f t="shared" si="0"/>
        <v>0</v>
      </c>
      <c r="F53" s="11"/>
      <c r="G53" s="10"/>
      <c r="H53" s="15"/>
      <c r="I53" s="12"/>
    </row>
    <row r="54" spans="1:9" hidden="1" x14ac:dyDescent="0.2">
      <c r="A54" s="18"/>
      <c r="B54" s="19"/>
      <c r="C54" s="17"/>
      <c r="D54" s="11"/>
      <c r="E54" s="59">
        <f t="shared" si="0"/>
        <v>0</v>
      </c>
      <c r="F54" s="11"/>
      <c r="G54" s="10"/>
      <c r="H54" s="15"/>
      <c r="I54" s="12"/>
    </row>
    <row r="55" spans="1:9" hidden="1" x14ac:dyDescent="0.2">
      <c r="A55" s="18"/>
      <c r="B55" s="19"/>
      <c r="C55" s="17"/>
      <c r="D55" s="11"/>
      <c r="E55" s="59">
        <f t="shared" si="0"/>
        <v>0</v>
      </c>
      <c r="F55" s="11"/>
      <c r="G55" s="10"/>
      <c r="H55" s="15"/>
      <c r="I55" s="12"/>
    </row>
    <row r="56" spans="1:9" hidden="1" x14ac:dyDescent="0.2">
      <c r="A56" s="18"/>
      <c r="B56" s="19"/>
      <c r="C56" s="17"/>
      <c r="D56" s="11"/>
      <c r="E56" s="59">
        <f t="shared" si="0"/>
        <v>0</v>
      </c>
      <c r="F56" s="11"/>
      <c r="G56" s="10"/>
      <c r="H56" s="10"/>
      <c r="I56" s="12"/>
    </row>
    <row r="57" spans="1:9" hidden="1" x14ac:dyDescent="0.2">
      <c r="A57" s="18"/>
      <c r="B57" s="19"/>
      <c r="C57" s="17"/>
      <c r="D57" s="11"/>
      <c r="E57" s="59">
        <f t="shared" si="0"/>
        <v>0</v>
      </c>
      <c r="F57" s="11"/>
      <c r="G57" s="10"/>
      <c r="H57" s="10"/>
      <c r="I57" s="12"/>
    </row>
    <row r="58" spans="1:9" hidden="1" x14ac:dyDescent="0.2">
      <c r="A58" s="18"/>
      <c r="B58" s="19"/>
      <c r="C58" s="17"/>
      <c r="D58" s="11"/>
      <c r="E58" s="59">
        <f t="shared" si="0"/>
        <v>0</v>
      </c>
      <c r="F58" s="11"/>
      <c r="G58" s="10"/>
      <c r="H58" s="10"/>
      <c r="I58" s="12"/>
    </row>
    <row r="59" spans="1:9" s="65" customFormat="1" ht="13.5" thickBot="1" x14ac:dyDescent="0.25">
      <c r="A59" s="60" t="s">
        <v>285</v>
      </c>
      <c r="B59" s="61"/>
      <c r="C59" s="62"/>
      <c r="D59" s="63"/>
      <c r="E59" s="63">
        <f>SUM(E12:E58)</f>
        <v>0</v>
      </c>
      <c r="F59" s="63">
        <f>SUM(F12:F58)</f>
        <v>0</v>
      </c>
      <c r="G59" s="63">
        <f>SUM(G12:G58)</f>
        <v>0</v>
      </c>
      <c r="H59" s="63">
        <f>SUM(H12:H58)</f>
        <v>0</v>
      </c>
      <c r="I59" s="64"/>
    </row>
  </sheetData>
  <sheetProtection algorithmName="SHA-512" hashValue="IS4WVEsRb4S3vCSHtmW2xnMoP62sTw2sB8ihRhti7OXvw/wEE8WUOOmyMNR8cTCnctc020EwGucjV51az7QU8w==" saltValue="dPD1EVo4n5Vx0yX0uPGx4Q==" spinCount="100000" sheet="1" objects="1" scenarios="1"/>
  <mergeCells count="1">
    <mergeCell ref="A1:I1"/>
  </mergeCells>
  <pageMargins left="0.45" right="0.2" top="0.75" bottom="0.5" header="0.3" footer="0.3"/>
  <pageSetup scale="56" fitToHeight="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238"/>
  <sheetViews>
    <sheetView workbookViewId="0">
      <pane xSplit="1" ySplit="12" topLeftCell="B73" activePane="bottomRight" state="frozen"/>
      <selection pane="topRight" activeCell="B1" sqref="B1"/>
      <selection pane="bottomLeft" activeCell="A18" sqref="A18"/>
      <selection pane="bottomRight" sqref="A1:M1"/>
    </sheetView>
  </sheetViews>
  <sheetFormatPr defaultColWidth="9.140625" defaultRowHeight="12.75" x14ac:dyDescent="0.2"/>
  <cols>
    <col min="1" max="1" width="33.28515625" style="46" bestFit="1" customWidth="1"/>
    <col min="2" max="2" width="19.42578125" style="46" customWidth="1"/>
    <col min="3" max="3" width="14" style="47" bestFit="1" customWidth="1"/>
    <col min="4" max="4" width="14.140625" style="47" bestFit="1" customWidth="1"/>
    <col min="5" max="5" width="14" style="47" bestFit="1" customWidth="1"/>
    <col min="6" max="6" width="11.85546875" style="47" bestFit="1" customWidth="1"/>
    <col min="7" max="7" width="20.5703125" style="46" bestFit="1" customWidth="1"/>
    <col min="8" max="8" width="18.85546875" style="46" bestFit="1" customWidth="1"/>
    <col min="9" max="9" width="22" style="46" bestFit="1" customWidth="1"/>
    <col min="10" max="10" width="17" style="46" bestFit="1" customWidth="1"/>
    <col min="11" max="11" width="11.85546875" style="46" bestFit="1" customWidth="1"/>
    <col min="12" max="12" width="14.42578125" style="46" bestFit="1" customWidth="1"/>
    <col min="13" max="13" width="13.42578125" style="46" bestFit="1" customWidth="1"/>
    <col min="14" max="14" width="8.7109375" style="46" customWidth="1"/>
    <col min="15" max="257" width="9.140625" style="46"/>
    <col min="258" max="258" width="10.140625" style="46" customWidth="1"/>
    <col min="259" max="259" width="10.5703125" style="46" customWidth="1"/>
    <col min="260" max="260" width="24" style="46" customWidth="1"/>
    <col min="261" max="261" width="14" style="46" customWidth="1"/>
    <col min="262" max="262" width="16.28515625" style="46" customWidth="1"/>
    <col min="263" max="263" width="16.140625" style="46" customWidth="1"/>
    <col min="264" max="513" width="9.140625" style="46"/>
    <col min="514" max="514" width="10.140625" style="46" customWidth="1"/>
    <col min="515" max="515" width="10.5703125" style="46" customWidth="1"/>
    <col min="516" max="516" width="24" style="46" customWidth="1"/>
    <col min="517" max="517" width="14" style="46" customWidth="1"/>
    <col min="518" max="518" width="16.28515625" style="46" customWidth="1"/>
    <col min="519" max="519" width="16.140625" style="46" customWidth="1"/>
    <col min="520" max="769" width="9.140625" style="46"/>
    <col min="770" max="770" width="10.140625" style="46" customWidth="1"/>
    <col min="771" max="771" width="10.5703125" style="46" customWidth="1"/>
    <col min="772" max="772" width="24" style="46" customWidth="1"/>
    <col min="773" max="773" width="14" style="46" customWidth="1"/>
    <col min="774" max="774" width="16.28515625" style="46" customWidth="1"/>
    <col min="775" max="775" width="16.140625" style="46" customWidth="1"/>
    <col min="776" max="1025" width="9.140625" style="46"/>
    <col min="1026" max="1026" width="10.140625" style="46" customWidth="1"/>
    <col min="1027" max="1027" width="10.5703125" style="46" customWidth="1"/>
    <col min="1028" max="1028" width="24" style="46" customWidth="1"/>
    <col min="1029" max="1029" width="14" style="46" customWidth="1"/>
    <col min="1030" max="1030" width="16.28515625" style="46" customWidth="1"/>
    <col min="1031" max="1031" width="16.140625" style="46" customWidth="1"/>
    <col min="1032" max="1281" width="9.140625" style="46"/>
    <col min="1282" max="1282" width="10.140625" style="46" customWidth="1"/>
    <col min="1283" max="1283" width="10.5703125" style="46" customWidth="1"/>
    <col min="1284" max="1284" width="24" style="46" customWidth="1"/>
    <col min="1285" max="1285" width="14" style="46" customWidth="1"/>
    <col min="1286" max="1286" width="16.28515625" style="46" customWidth="1"/>
    <col min="1287" max="1287" width="16.140625" style="46" customWidth="1"/>
    <col min="1288" max="1537" width="9.140625" style="46"/>
    <col min="1538" max="1538" width="10.140625" style="46" customWidth="1"/>
    <col min="1539" max="1539" width="10.5703125" style="46" customWidth="1"/>
    <col min="1540" max="1540" width="24" style="46" customWidth="1"/>
    <col min="1541" max="1541" width="14" style="46" customWidth="1"/>
    <col min="1542" max="1542" width="16.28515625" style="46" customWidth="1"/>
    <col min="1543" max="1543" width="16.140625" style="46" customWidth="1"/>
    <col min="1544" max="1793" width="9.140625" style="46"/>
    <col min="1794" max="1794" width="10.140625" style="46" customWidth="1"/>
    <col min="1795" max="1795" width="10.5703125" style="46" customWidth="1"/>
    <col min="1796" max="1796" width="24" style="46" customWidth="1"/>
    <col min="1797" max="1797" width="14" style="46" customWidth="1"/>
    <col min="1798" max="1798" width="16.28515625" style="46" customWidth="1"/>
    <col min="1799" max="1799" width="16.140625" style="46" customWidth="1"/>
    <col min="1800" max="2049" width="9.140625" style="46"/>
    <col min="2050" max="2050" width="10.140625" style="46" customWidth="1"/>
    <col min="2051" max="2051" width="10.5703125" style="46" customWidth="1"/>
    <col min="2052" max="2052" width="24" style="46" customWidth="1"/>
    <col min="2053" max="2053" width="14" style="46" customWidth="1"/>
    <col min="2054" max="2054" width="16.28515625" style="46" customWidth="1"/>
    <col min="2055" max="2055" width="16.140625" style="46" customWidth="1"/>
    <col min="2056" max="2305" width="9.140625" style="46"/>
    <col min="2306" max="2306" width="10.140625" style="46" customWidth="1"/>
    <col min="2307" max="2307" width="10.5703125" style="46" customWidth="1"/>
    <col min="2308" max="2308" width="24" style="46" customWidth="1"/>
    <col min="2309" max="2309" width="14" style="46" customWidth="1"/>
    <col min="2310" max="2310" width="16.28515625" style="46" customWidth="1"/>
    <col min="2311" max="2311" width="16.140625" style="46" customWidth="1"/>
    <col min="2312" max="2561" width="9.140625" style="46"/>
    <col min="2562" max="2562" width="10.140625" style="46" customWidth="1"/>
    <col min="2563" max="2563" width="10.5703125" style="46" customWidth="1"/>
    <col min="2564" max="2564" width="24" style="46" customWidth="1"/>
    <col min="2565" max="2565" width="14" style="46" customWidth="1"/>
    <col min="2566" max="2566" width="16.28515625" style="46" customWidth="1"/>
    <col min="2567" max="2567" width="16.140625" style="46" customWidth="1"/>
    <col min="2568" max="2817" width="9.140625" style="46"/>
    <col min="2818" max="2818" width="10.140625" style="46" customWidth="1"/>
    <col min="2819" max="2819" width="10.5703125" style="46" customWidth="1"/>
    <col min="2820" max="2820" width="24" style="46" customWidth="1"/>
    <col min="2821" max="2821" width="14" style="46" customWidth="1"/>
    <col min="2822" max="2822" width="16.28515625" style="46" customWidth="1"/>
    <col min="2823" max="2823" width="16.140625" style="46" customWidth="1"/>
    <col min="2824" max="3073" width="9.140625" style="46"/>
    <col min="3074" max="3074" width="10.140625" style="46" customWidth="1"/>
    <col min="3075" max="3075" width="10.5703125" style="46" customWidth="1"/>
    <col min="3076" max="3076" width="24" style="46" customWidth="1"/>
    <col min="3077" max="3077" width="14" style="46" customWidth="1"/>
    <col min="3078" max="3078" width="16.28515625" style="46" customWidth="1"/>
    <col min="3079" max="3079" width="16.140625" style="46" customWidth="1"/>
    <col min="3080" max="3329" width="9.140625" style="46"/>
    <col min="3330" max="3330" width="10.140625" style="46" customWidth="1"/>
    <col min="3331" max="3331" width="10.5703125" style="46" customWidth="1"/>
    <col min="3332" max="3332" width="24" style="46" customWidth="1"/>
    <col min="3333" max="3333" width="14" style="46" customWidth="1"/>
    <col min="3334" max="3334" width="16.28515625" style="46" customWidth="1"/>
    <col min="3335" max="3335" width="16.140625" style="46" customWidth="1"/>
    <col min="3336" max="3585" width="9.140625" style="46"/>
    <col min="3586" max="3586" width="10.140625" style="46" customWidth="1"/>
    <col min="3587" max="3587" width="10.5703125" style="46" customWidth="1"/>
    <col min="3588" max="3588" width="24" style="46" customWidth="1"/>
    <col min="3589" max="3589" width="14" style="46" customWidth="1"/>
    <col min="3590" max="3590" width="16.28515625" style="46" customWidth="1"/>
    <col min="3591" max="3591" width="16.140625" style="46" customWidth="1"/>
    <col min="3592" max="3841" width="9.140625" style="46"/>
    <col min="3842" max="3842" width="10.140625" style="46" customWidth="1"/>
    <col min="3843" max="3843" width="10.5703125" style="46" customWidth="1"/>
    <col min="3844" max="3844" width="24" style="46" customWidth="1"/>
    <col min="3845" max="3845" width="14" style="46" customWidth="1"/>
    <col min="3846" max="3846" width="16.28515625" style="46" customWidth="1"/>
    <col min="3847" max="3847" width="16.140625" style="46" customWidth="1"/>
    <col min="3848" max="4097" width="9.140625" style="46"/>
    <col min="4098" max="4098" width="10.140625" style="46" customWidth="1"/>
    <col min="4099" max="4099" width="10.5703125" style="46" customWidth="1"/>
    <col min="4100" max="4100" width="24" style="46" customWidth="1"/>
    <col min="4101" max="4101" width="14" style="46" customWidth="1"/>
    <col min="4102" max="4102" width="16.28515625" style="46" customWidth="1"/>
    <col min="4103" max="4103" width="16.140625" style="46" customWidth="1"/>
    <col min="4104" max="4353" width="9.140625" style="46"/>
    <col min="4354" max="4354" width="10.140625" style="46" customWidth="1"/>
    <col min="4355" max="4355" width="10.5703125" style="46" customWidth="1"/>
    <col min="4356" max="4356" width="24" style="46" customWidth="1"/>
    <col min="4357" max="4357" width="14" style="46" customWidth="1"/>
    <col min="4358" max="4358" width="16.28515625" style="46" customWidth="1"/>
    <col min="4359" max="4359" width="16.140625" style="46" customWidth="1"/>
    <col min="4360" max="4609" width="9.140625" style="46"/>
    <col min="4610" max="4610" width="10.140625" style="46" customWidth="1"/>
    <col min="4611" max="4611" width="10.5703125" style="46" customWidth="1"/>
    <col min="4612" max="4612" width="24" style="46" customWidth="1"/>
    <col min="4613" max="4613" width="14" style="46" customWidth="1"/>
    <col min="4614" max="4614" width="16.28515625" style="46" customWidth="1"/>
    <col min="4615" max="4615" width="16.140625" style="46" customWidth="1"/>
    <col min="4616" max="4865" width="9.140625" style="46"/>
    <col min="4866" max="4866" width="10.140625" style="46" customWidth="1"/>
    <col min="4867" max="4867" width="10.5703125" style="46" customWidth="1"/>
    <col min="4868" max="4868" width="24" style="46" customWidth="1"/>
    <col min="4869" max="4869" width="14" style="46" customWidth="1"/>
    <col min="4870" max="4870" width="16.28515625" style="46" customWidth="1"/>
    <col min="4871" max="4871" width="16.140625" style="46" customWidth="1"/>
    <col min="4872" max="5121" width="9.140625" style="46"/>
    <col min="5122" max="5122" width="10.140625" style="46" customWidth="1"/>
    <col min="5123" max="5123" width="10.5703125" style="46" customWidth="1"/>
    <col min="5124" max="5124" width="24" style="46" customWidth="1"/>
    <col min="5125" max="5125" width="14" style="46" customWidth="1"/>
    <col min="5126" max="5126" width="16.28515625" style="46" customWidth="1"/>
    <col min="5127" max="5127" width="16.140625" style="46" customWidth="1"/>
    <col min="5128" max="5377" width="9.140625" style="46"/>
    <col min="5378" max="5378" width="10.140625" style="46" customWidth="1"/>
    <col min="5379" max="5379" width="10.5703125" style="46" customWidth="1"/>
    <col min="5380" max="5380" width="24" style="46" customWidth="1"/>
    <col min="5381" max="5381" width="14" style="46" customWidth="1"/>
    <col min="5382" max="5382" width="16.28515625" style="46" customWidth="1"/>
    <col min="5383" max="5383" width="16.140625" style="46" customWidth="1"/>
    <col min="5384" max="5633" width="9.140625" style="46"/>
    <col min="5634" max="5634" width="10.140625" style="46" customWidth="1"/>
    <col min="5635" max="5635" width="10.5703125" style="46" customWidth="1"/>
    <col min="5636" max="5636" width="24" style="46" customWidth="1"/>
    <col min="5637" max="5637" width="14" style="46" customWidth="1"/>
    <col min="5638" max="5638" width="16.28515625" style="46" customWidth="1"/>
    <col min="5639" max="5639" width="16.140625" style="46" customWidth="1"/>
    <col min="5640" max="5889" width="9.140625" style="46"/>
    <col min="5890" max="5890" width="10.140625" style="46" customWidth="1"/>
    <col min="5891" max="5891" width="10.5703125" style="46" customWidth="1"/>
    <col min="5892" max="5892" width="24" style="46" customWidth="1"/>
    <col min="5893" max="5893" width="14" style="46" customWidth="1"/>
    <col min="5894" max="5894" width="16.28515625" style="46" customWidth="1"/>
    <col min="5895" max="5895" width="16.140625" style="46" customWidth="1"/>
    <col min="5896" max="6145" width="9.140625" style="46"/>
    <col min="6146" max="6146" width="10.140625" style="46" customWidth="1"/>
    <col min="6147" max="6147" width="10.5703125" style="46" customWidth="1"/>
    <col min="6148" max="6148" width="24" style="46" customWidth="1"/>
    <col min="6149" max="6149" width="14" style="46" customWidth="1"/>
    <col min="6150" max="6150" width="16.28515625" style="46" customWidth="1"/>
    <col min="6151" max="6151" width="16.140625" style="46" customWidth="1"/>
    <col min="6152" max="6401" width="9.140625" style="46"/>
    <col min="6402" max="6402" width="10.140625" style="46" customWidth="1"/>
    <col min="6403" max="6403" width="10.5703125" style="46" customWidth="1"/>
    <col min="6404" max="6404" width="24" style="46" customWidth="1"/>
    <col min="6405" max="6405" width="14" style="46" customWidth="1"/>
    <col min="6406" max="6406" width="16.28515625" style="46" customWidth="1"/>
    <col min="6407" max="6407" width="16.140625" style="46" customWidth="1"/>
    <col min="6408" max="6657" width="9.140625" style="46"/>
    <col min="6658" max="6658" width="10.140625" style="46" customWidth="1"/>
    <col min="6659" max="6659" width="10.5703125" style="46" customWidth="1"/>
    <col min="6660" max="6660" width="24" style="46" customWidth="1"/>
    <col min="6661" max="6661" width="14" style="46" customWidth="1"/>
    <col min="6662" max="6662" width="16.28515625" style="46" customWidth="1"/>
    <col min="6663" max="6663" width="16.140625" style="46" customWidth="1"/>
    <col min="6664" max="6913" width="9.140625" style="46"/>
    <col min="6914" max="6914" width="10.140625" style="46" customWidth="1"/>
    <col min="6915" max="6915" width="10.5703125" style="46" customWidth="1"/>
    <col min="6916" max="6916" width="24" style="46" customWidth="1"/>
    <col min="6917" max="6917" width="14" style="46" customWidth="1"/>
    <col min="6918" max="6918" width="16.28515625" style="46" customWidth="1"/>
    <col min="6919" max="6919" width="16.140625" style="46" customWidth="1"/>
    <col min="6920" max="7169" width="9.140625" style="46"/>
    <col min="7170" max="7170" width="10.140625" style="46" customWidth="1"/>
    <col min="7171" max="7171" width="10.5703125" style="46" customWidth="1"/>
    <col min="7172" max="7172" width="24" style="46" customWidth="1"/>
    <col min="7173" max="7173" width="14" style="46" customWidth="1"/>
    <col min="7174" max="7174" width="16.28515625" style="46" customWidth="1"/>
    <col min="7175" max="7175" width="16.140625" style="46" customWidth="1"/>
    <col min="7176" max="7425" width="9.140625" style="46"/>
    <col min="7426" max="7426" width="10.140625" style="46" customWidth="1"/>
    <col min="7427" max="7427" width="10.5703125" style="46" customWidth="1"/>
    <col min="7428" max="7428" width="24" style="46" customWidth="1"/>
    <col min="7429" max="7429" width="14" style="46" customWidth="1"/>
    <col min="7430" max="7430" width="16.28515625" style="46" customWidth="1"/>
    <col min="7431" max="7431" width="16.140625" style="46" customWidth="1"/>
    <col min="7432" max="7681" width="9.140625" style="46"/>
    <col min="7682" max="7682" width="10.140625" style="46" customWidth="1"/>
    <col min="7683" max="7683" width="10.5703125" style="46" customWidth="1"/>
    <col min="7684" max="7684" width="24" style="46" customWidth="1"/>
    <col min="7685" max="7685" width="14" style="46" customWidth="1"/>
    <col min="7686" max="7686" width="16.28515625" style="46" customWidth="1"/>
    <col min="7687" max="7687" width="16.140625" style="46" customWidth="1"/>
    <col min="7688" max="7937" width="9.140625" style="46"/>
    <col min="7938" max="7938" width="10.140625" style="46" customWidth="1"/>
    <col min="7939" max="7939" width="10.5703125" style="46" customWidth="1"/>
    <col min="7940" max="7940" width="24" style="46" customWidth="1"/>
    <col min="7941" max="7941" width="14" style="46" customWidth="1"/>
    <col min="7942" max="7942" width="16.28515625" style="46" customWidth="1"/>
    <col min="7943" max="7943" width="16.140625" style="46" customWidth="1"/>
    <col min="7944" max="8193" width="9.140625" style="46"/>
    <col min="8194" max="8194" width="10.140625" style="46" customWidth="1"/>
    <col min="8195" max="8195" width="10.5703125" style="46" customWidth="1"/>
    <col min="8196" max="8196" width="24" style="46" customWidth="1"/>
    <col min="8197" max="8197" width="14" style="46" customWidth="1"/>
    <col min="8198" max="8198" width="16.28515625" style="46" customWidth="1"/>
    <col min="8199" max="8199" width="16.140625" style="46" customWidth="1"/>
    <col min="8200" max="8449" width="9.140625" style="46"/>
    <col min="8450" max="8450" width="10.140625" style="46" customWidth="1"/>
    <col min="8451" max="8451" width="10.5703125" style="46" customWidth="1"/>
    <col min="8452" max="8452" width="24" style="46" customWidth="1"/>
    <col min="8453" max="8453" width="14" style="46" customWidth="1"/>
    <col min="8454" max="8454" width="16.28515625" style="46" customWidth="1"/>
    <col min="8455" max="8455" width="16.140625" style="46" customWidth="1"/>
    <col min="8456" max="8705" width="9.140625" style="46"/>
    <col min="8706" max="8706" width="10.140625" style="46" customWidth="1"/>
    <col min="8707" max="8707" width="10.5703125" style="46" customWidth="1"/>
    <col min="8708" max="8708" width="24" style="46" customWidth="1"/>
    <col min="8709" max="8709" width="14" style="46" customWidth="1"/>
    <col min="8710" max="8710" width="16.28515625" style="46" customWidth="1"/>
    <col min="8711" max="8711" width="16.140625" style="46" customWidth="1"/>
    <col min="8712" max="8961" width="9.140625" style="46"/>
    <col min="8962" max="8962" width="10.140625" style="46" customWidth="1"/>
    <col min="8963" max="8963" width="10.5703125" style="46" customWidth="1"/>
    <col min="8964" max="8964" width="24" style="46" customWidth="1"/>
    <col min="8965" max="8965" width="14" style="46" customWidth="1"/>
    <col min="8966" max="8966" width="16.28515625" style="46" customWidth="1"/>
    <col min="8967" max="8967" width="16.140625" style="46" customWidth="1"/>
    <col min="8968" max="9217" width="9.140625" style="46"/>
    <col min="9218" max="9218" width="10.140625" style="46" customWidth="1"/>
    <col min="9219" max="9219" width="10.5703125" style="46" customWidth="1"/>
    <col min="9220" max="9220" width="24" style="46" customWidth="1"/>
    <col min="9221" max="9221" width="14" style="46" customWidth="1"/>
    <col min="9222" max="9222" width="16.28515625" style="46" customWidth="1"/>
    <col min="9223" max="9223" width="16.140625" style="46" customWidth="1"/>
    <col min="9224" max="9473" width="9.140625" style="46"/>
    <col min="9474" max="9474" width="10.140625" style="46" customWidth="1"/>
    <col min="9475" max="9475" width="10.5703125" style="46" customWidth="1"/>
    <col min="9476" max="9476" width="24" style="46" customWidth="1"/>
    <col min="9477" max="9477" width="14" style="46" customWidth="1"/>
    <col min="9478" max="9478" width="16.28515625" style="46" customWidth="1"/>
    <col min="9479" max="9479" width="16.140625" style="46" customWidth="1"/>
    <col min="9480" max="9729" width="9.140625" style="46"/>
    <col min="9730" max="9730" width="10.140625" style="46" customWidth="1"/>
    <col min="9731" max="9731" width="10.5703125" style="46" customWidth="1"/>
    <col min="9732" max="9732" width="24" style="46" customWidth="1"/>
    <col min="9733" max="9733" width="14" style="46" customWidth="1"/>
    <col min="9734" max="9734" width="16.28515625" style="46" customWidth="1"/>
    <col min="9735" max="9735" width="16.140625" style="46" customWidth="1"/>
    <col min="9736" max="9985" width="9.140625" style="46"/>
    <col min="9986" max="9986" width="10.140625" style="46" customWidth="1"/>
    <col min="9987" max="9987" width="10.5703125" style="46" customWidth="1"/>
    <col min="9988" max="9988" width="24" style="46" customWidth="1"/>
    <col min="9989" max="9989" width="14" style="46" customWidth="1"/>
    <col min="9990" max="9990" width="16.28515625" style="46" customWidth="1"/>
    <col min="9991" max="9991" width="16.140625" style="46" customWidth="1"/>
    <col min="9992" max="10241" width="9.140625" style="46"/>
    <col min="10242" max="10242" width="10.140625" style="46" customWidth="1"/>
    <col min="10243" max="10243" width="10.5703125" style="46" customWidth="1"/>
    <col min="10244" max="10244" width="24" style="46" customWidth="1"/>
    <col min="10245" max="10245" width="14" style="46" customWidth="1"/>
    <col min="10246" max="10246" width="16.28515625" style="46" customWidth="1"/>
    <col min="10247" max="10247" width="16.140625" style="46" customWidth="1"/>
    <col min="10248" max="10497" width="9.140625" style="46"/>
    <col min="10498" max="10498" width="10.140625" style="46" customWidth="1"/>
    <col min="10499" max="10499" width="10.5703125" style="46" customWidth="1"/>
    <col min="10500" max="10500" width="24" style="46" customWidth="1"/>
    <col min="10501" max="10501" width="14" style="46" customWidth="1"/>
    <col min="10502" max="10502" width="16.28515625" style="46" customWidth="1"/>
    <col min="10503" max="10503" width="16.140625" style="46" customWidth="1"/>
    <col min="10504" max="10753" width="9.140625" style="46"/>
    <col min="10754" max="10754" width="10.140625" style="46" customWidth="1"/>
    <col min="10755" max="10755" width="10.5703125" style="46" customWidth="1"/>
    <col min="10756" max="10756" width="24" style="46" customWidth="1"/>
    <col min="10757" max="10757" width="14" style="46" customWidth="1"/>
    <col min="10758" max="10758" width="16.28515625" style="46" customWidth="1"/>
    <col min="10759" max="10759" width="16.140625" style="46" customWidth="1"/>
    <col min="10760" max="11009" width="9.140625" style="46"/>
    <col min="11010" max="11010" width="10.140625" style="46" customWidth="1"/>
    <col min="11011" max="11011" width="10.5703125" style="46" customWidth="1"/>
    <col min="11012" max="11012" width="24" style="46" customWidth="1"/>
    <col min="11013" max="11013" width="14" style="46" customWidth="1"/>
    <col min="11014" max="11014" width="16.28515625" style="46" customWidth="1"/>
    <col min="11015" max="11015" width="16.140625" style="46" customWidth="1"/>
    <col min="11016" max="11265" width="9.140625" style="46"/>
    <col min="11266" max="11266" width="10.140625" style="46" customWidth="1"/>
    <col min="11267" max="11267" width="10.5703125" style="46" customWidth="1"/>
    <col min="11268" max="11268" width="24" style="46" customWidth="1"/>
    <col min="11269" max="11269" width="14" style="46" customWidth="1"/>
    <col min="11270" max="11270" width="16.28515625" style="46" customWidth="1"/>
    <col min="11271" max="11271" width="16.140625" style="46" customWidth="1"/>
    <col min="11272" max="11521" width="9.140625" style="46"/>
    <col min="11522" max="11522" width="10.140625" style="46" customWidth="1"/>
    <col min="11523" max="11523" width="10.5703125" style="46" customWidth="1"/>
    <col min="11524" max="11524" width="24" style="46" customWidth="1"/>
    <col min="11525" max="11525" width="14" style="46" customWidth="1"/>
    <col min="11526" max="11526" width="16.28515625" style="46" customWidth="1"/>
    <col min="11527" max="11527" width="16.140625" style="46" customWidth="1"/>
    <col min="11528" max="11777" width="9.140625" style="46"/>
    <col min="11778" max="11778" width="10.140625" style="46" customWidth="1"/>
    <col min="11779" max="11779" width="10.5703125" style="46" customWidth="1"/>
    <col min="11780" max="11780" width="24" style="46" customWidth="1"/>
    <col min="11781" max="11781" width="14" style="46" customWidth="1"/>
    <col min="11782" max="11782" width="16.28515625" style="46" customWidth="1"/>
    <col min="11783" max="11783" width="16.140625" style="46" customWidth="1"/>
    <col min="11784" max="12033" width="9.140625" style="46"/>
    <col min="12034" max="12034" width="10.140625" style="46" customWidth="1"/>
    <col min="12035" max="12035" width="10.5703125" style="46" customWidth="1"/>
    <col min="12036" max="12036" width="24" style="46" customWidth="1"/>
    <col min="12037" max="12037" width="14" style="46" customWidth="1"/>
    <col min="12038" max="12038" width="16.28515625" style="46" customWidth="1"/>
    <col min="12039" max="12039" width="16.140625" style="46" customWidth="1"/>
    <col min="12040" max="12289" width="9.140625" style="46"/>
    <col min="12290" max="12290" width="10.140625" style="46" customWidth="1"/>
    <col min="12291" max="12291" width="10.5703125" style="46" customWidth="1"/>
    <col min="12292" max="12292" width="24" style="46" customWidth="1"/>
    <col min="12293" max="12293" width="14" style="46" customWidth="1"/>
    <col min="12294" max="12294" width="16.28515625" style="46" customWidth="1"/>
    <col min="12295" max="12295" width="16.140625" style="46" customWidth="1"/>
    <col min="12296" max="12545" width="9.140625" style="46"/>
    <col min="12546" max="12546" width="10.140625" style="46" customWidth="1"/>
    <col min="12547" max="12547" width="10.5703125" style="46" customWidth="1"/>
    <col min="12548" max="12548" width="24" style="46" customWidth="1"/>
    <col min="12549" max="12549" width="14" style="46" customWidth="1"/>
    <col min="12550" max="12550" width="16.28515625" style="46" customWidth="1"/>
    <col min="12551" max="12551" width="16.140625" style="46" customWidth="1"/>
    <col min="12552" max="12801" width="9.140625" style="46"/>
    <col min="12802" max="12802" width="10.140625" style="46" customWidth="1"/>
    <col min="12803" max="12803" width="10.5703125" style="46" customWidth="1"/>
    <col min="12804" max="12804" width="24" style="46" customWidth="1"/>
    <col min="12805" max="12805" width="14" style="46" customWidth="1"/>
    <col min="12806" max="12806" width="16.28515625" style="46" customWidth="1"/>
    <col min="12807" max="12807" width="16.140625" style="46" customWidth="1"/>
    <col min="12808" max="13057" width="9.140625" style="46"/>
    <col min="13058" max="13058" width="10.140625" style="46" customWidth="1"/>
    <col min="13059" max="13059" width="10.5703125" style="46" customWidth="1"/>
    <col min="13060" max="13060" width="24" style="46" customWidth="1"/>
    <col min="13061" max="13061" width="14" style="46" customWidth="1"/>
    <col min="13062" max="13062" width="16.28515625" style="46" customWidth="1"/>
    <col min="13063" max="13063" width="16.140625" style="46" customWidth="1"/>
    <col min="13064" max="13313" width="9.140625" style="46"/>
    <col min="13314" max="13314" width="10.140625" style="46" customWidth="1"/>
    <col min="13315" max="13315" width="10.5703125" style="46" customWidth="1"/>
    <col min="13316" max="13316" width="24" style="46" customWidth="1"/>
    <col min="13317" max="13317" width="14" style="46" customWidth="1"/>
    <col min="13318" max="13318" width="16.28515625" style="46" customWidth="1"/>
    <col min="13319" max="13319" width="16.140625" style="46" customWidth="1"/>
    <col min="13320" max="13569" width="9.140625" style="46"/>
    <col min="13570" max="13570" width="10.140625" style="46" customWidth="1"/>
    <col min="13571" max="13571" width="10.5703125" style="46" customWidth="1"/>
    <col min="13572" max="13572" width="24" style="46" customWidth="1"/>
    <col min="13573" max="13573" width="14" style="46" customWidth="1"/>
    <col min="13574" max="13574" width="16.28515625" style="46" customWidth="1"/>
    <col min="13575" max="13575" width="16.140625" style="46" customWidth="1"/>
    <col min="13576" max="13825" width="9.140625" style="46"/>
    <col min="13826" max="13826" width="10.140625" style="46" customWidth="1"/>
    <col min="13827" max="13827" width="10.5703125" style="46" customWidth="1"/>
    <col min="13828" max="13828" width="24" style="46" customWidth="1"/>
    <col min="13829" max="13829" width="14" style="46" customWidth="1"/>
    <col min="13830" max="13830" width="16.28515625" style="46" customWidth="1"/>
    <col min="13831" max="13831" width="16.140625" style="46" customWidth="1"/>
    <col min="13832" max="14081" width="9.140625" style="46"/>
    <col min="14082" max="14082" width="10.140625" style="46" customWidth="1"/>
    <col min="14083" max="14083" width="10.5703125" style="46" customWidth="1"/>
    <col min="14084" max="14084" width="24" style="46" customWidth="1"/>
    <col min="14085" max="14085" width="14" style="46" customWidth="1"/>
    <col min="14086" max="14086" width="16.28515625" style="46" customWidth="1"/>
    <col min="14087" max="14087" width="16.140625" style="46" customWidth="1"/>
    <col min="14088" max="14337" width="9.140625" style="46"/>
    <col min="14338" max="14338" width="10.140625" style="46" customWidth="1"/>
    <col min="14339" max="14339" width="10.5703125" style="46" customWidth="1"/>
    <col min="14340" max="14340" width="24" style="46" customWidth="1"/>
    <col min="14341" max="14341" width="14" style="46" customWidth="1"/>
    <col min="14342" max="14342" width="16.28515625" style="46" customWidth="1"/>
    <col min="14343" max="14343" width="16.140625" style="46" customWidth="1"/>
    <col min="14344" max="14593" width="9.140625" style="46"/>
    <col min="14594" max="14594" width="10.140625" style="46" customWidth="1"/>
    <col min="14595" max="14595" width="10.5703125" style="46" customWidth="1"/>
    <col min="14596" max="14596" width="24" style="46" customWidth="1"/>
    <col min="14597" max="14597" width="14" style="46" customWidth="1"/>
    <col min="14598" max="14598" width="16.28515625" style="46" customWidth="1"/>
    <col min="14599" max="14599" width="16.140625" style="46" customWidth="1"/>
    <col min="14600" max="14849" width="9.140625" style="46"/>
    <col min="14850" max="14850" width="10.140625" style="46" customWidth="1"/>
    <col min="14851" max="14851" width="10.5703125" style="46" customWidth="1"/>
    <col min="14852" max="14852" width="24" style="46" customWidth="1"/>
    <col min="14853" max="14853" width="14" style="46" customWidth="1"/>
    <col min="14854" max="14854" width="16.28515625" style="46" customWidth="1"/>
    <col min="14855" max="14855" width="16.140625" style="46" customWidth="1"/>
    <col min="14856" max="15105" width="9.140625" style="46"/>
    <col min="15106" max="15106" width="10.140625" style="46" customWidth="1"/>
    <col min="15107" max="15107" width="10.5703125" style="46" customWidth="1"/>
    <col min="15108" max="15108" width="24" style="46" customWidth="1"/>
    <col min="15109" max="15109" width="14" style="46" customWidth="1"/>
    <col min="15110" max="15110" width="16.28515625" style="46" customWidth="1"/>
    <col min="15111" max="15111" width="16.140625" style="46" customWidth="1"/>
    <col min="15112" max="15361" width="9.140625" style="46"/>
    <col min="15362" max="15362" width="10.140625" style="46" customWidth="1"/>
    <col min="15363" max="15363" width="10.5703125" style="46" customWidth="1"/>
    <col min="15364" max="15364" width="24" style="46" customWidth="1"/>
    <col min="15365" max="15365" width="14" style="46" customWidth="1"/>
    <col min="15366" max="15366" width="16.28515625" style="46" customWidth="1"/>
    <col min="15367" max="15367" width="16.140625" style="46" customWidth="1"/>
    <col min="15368" max="15617" width="9.140625" style="46"/>
    <col min="15618" max="15618" width="10.140625" style="46" customWidth="1"/>
    <col min="15619" max="15619" width="10.5703125" style="46" customWidth="1"/>
    <col min="15620" max="15620" width="24" style="46" customWidth="1"/>
    <col min="15621" max="15621" width="14" style="46" customWidth="1"/>
    <col min="15622" max="15622" width="16.28515625" style="46" customWidth="1"/>
    <col min="15623" max="15623" width="16.140625" style="46" customWidth="1"/>
    <col min="15624" max="15873" width="9.140625" style="46"/>
    <col min="15874" max="15874" width="10.140625" style="46" customWidth="1"/>
    <col min="15875" max="15875" width="10.5703125" style="46" customWidth="1"/>
    <col min="15876" max="15876" width="24" style="46" customWidth="1"/>
    <col min="15877" max="15877" width="14" style="46" customWidth="1"/>
    <col min="15878" max="15878" width="16.28515625" style="46" customWidth="1"/>
    <col min="15879" max="15879" width="16.140625" style="46" customWidth="1"/>
    <col min="15880" max="16129" width="9.140625" style="46"/>
    <col min="16130" max="16130" width="10.140625" style="46" customWidth="1"/>
    <col min="16131" max="16131" width="10.5703125" style="46" customWidth="1"/>
    <col min="16132" max="16132" width="24" style="46" customWidth="1"/>
    <col min="16133" max="16133" width="14" style="46" customWidth="1"/>
    <col min="16134" max="16134" width="16.28515625" style="46" customWidth="1"/>
    <col min="16135" max="16135" width="16.140625" style="46" customWidth="1"/>
    <col min="16136" max="16384" width="9.140625" style="46"/>
  </cols>
  <sheetData>
    <row r="1" spans="1:16" ht="15" customHeight="1" x14ac:dyDescent="0.2">
      <c r="A1" s="195" t="s">
        <v>300</v>
      </c>
      <c r="B1" s="195"/>
      <c r="C1" s="195"/>
      <c r="D1" s="195"/>
      <c r="E1" s="195"/>
      <c r="F1" s="195"/>
      <c r="G1" s="195"/>
      <c r="H1" s="195"/>
      <c r="I1" s="195"/>
      <c r="J1" s="195"/>
      <c r="K1" s="195"/>
      <c r="L1" s="195"/>
      <c r="M1" s="195"/>
    </row>
    <row r="2" spans="1:16" x14ac:dyDescent="0.2">
      <c r="A2" s="38"/>
      <c r="G2" s="48"/>
      <c r="H2" s="49"/>
    </row>
    <row r="3" spans="1:16" x14ac:dyDescent="0.2">
      <c r="A3" s="39"/>
      <c r="G3" s="48"/>
      <c r="H3" s="50"/>
    </row>
    <row r="4" spans="1:16" x14ac:dyDescent="0.2">
      <c r="A4" s="38"/>
      <c r="G4" s="48"/>
      <c r="H4" s="51"/>
    </row>
    <row r="5" spans="1:16" s="39" customFormat="1" x14ac:dyDescent="0.2">
      <c r="A5" s="27" t="s">
        <v>242</v>
      </c>
      <c r="B5" s="27"/>
      <c r="C5" s="52"/>
      <c r="D5" s="52"/>
      <c r="E5" s="52"/>
      <c r="F5" s="52"/>
      <c r="I5" s="38"/>
      <c r="J5" s="38"/>
      <c r="K5" s="38"/>
      <c r="L5" s="38"/>
      <c r="P5" s="26"/>
    </row>
    <row r="6" spans="1:16" s="39" customFormat="1" x14ac:dyDescent="0.2">
      <c r="A6" s="5">
        <f>'Agency Coversheet '!B6</f>
        <v>0</v>
      </c>
      <c r="B6" s="7"/>
      <c r="C6" s="9"/>
      <c r="D6" s="9"/>
      <c r="E6" s="9"/>
      <c r="F6" s="9"/>
      <c r="I6" s="38"/>
      <c r="J6" s="38"/>
      <c r="K6" s="38"/>
      <c r="L6" s="38"/>
      <c r="P6" s="26"/>
    </row>
    <row r="7" spans="1:16" s="39" customFormat="1" x14ac:dyDescent="0.2">
      <c r="A7" s="28"/>
      <c r="B7" s="28"/>
      <c r="C7" s="53"/>
      <c r="D7" s="53"/>
      <c r="E7" s="53"/>
      <c r="F7" s="53"/>
      <c r="I7" s="38"/>
      <c r="J7" s="38"/>
      <c r="K7" s="38"/>
      <c r="L7" s="38"/>
      <c r="P7" s="26"/>
    </row>
    <row r="8" spans="1:16" s="39" customFormat="1" x14ac:dyDescent="0.2">
      <c r="A8" s="28" t="s">
        <v>243</v>
      </c>
      <c r="B8" s="28"/>
      <c r="C8" s="53"/>
      <c r="D8" s="53"/>
      <c r="E8" s="53"/>
      <c r="F8" s="53"/>
      <c r="I8" s="38"/>
      <c r="J8" s="38"/>
      <c r="K8" s="38"/>
      <c r="L8" s="38"/>
      <c r="P8" s="26"/>
    </row>
    <row r="9" spans="1:16" s="39" customFormat="1" x14ac:dyDescent="0.2">
      <c r="A9" s="6" t="str">
        <f>'Agency Coversheet '!B8</f>
        <v>June 30 2021</v>
      </c>
      <c r="B9" s="8"/>
      <c r="C9" s="9"/>
      <c r="D9" s="9"/>
      <c r="E9" s="9"/>
      <c r="F9" s="9"/>
      <c r="I9" s="38"/>
      <c r="J9" s="38"/>
      <c r="K9" s="38"/>
      <c r="L9" s="38"/>
      <c r="P9" s="26"/>
    </row>
    <row r="10" spans="1:16" x14ac:dyDescent="0.2">
      <c r="A10" s="1"/>
      <c r="G10" s="48"/>
      <c r="H10" s="51"/>
    </row>
    <row r="11" spans="1:16" ht="13.5" thickBot="1" x14ac:dyDescent="0.25">
      <c r="A11" s="2" t="s">
        <v>294</v>
      </c>
      <c r="G11" s="48"/>
      <c r="H11" s="51"/>
    </row>
    <row r="12" spans="1:16" s="58" customFormat="1" ht="76.5" x14ac:dyDescent="0.25">
      <c r="A12" s="54" t="s">
        <v>286</v>
      </c>
      <c r="B12" s="55" t="s">
        <v>287</v>
      </c>
      <c r="C12" s="55" t="s">
        <v>288</v>
      </c>
      <c r="D12" s="56" t="s">
        <v>289</v>
      </c>
      <c r="E12" s="56" t="s">
        <v>290</v>
      </c>
      <c r="F12" s="56" t="s">
        <v>291</v>
      </c>
      <c r="G12" s="56" t="s">
        <v>301</v>
      </c>
      <c r="H12" s="55" t="s">
        <v>283</v>
      </c>
      <c r="I12" s="55" t="s">
        <v>306</v>
      </c>
      <c r="J12" s="56" t="s">
        <v>302</v>
      </c>
      <c r="K12" s="55" t="s">
        <v>292</v>
      </c>
      <c r="L12" s="55" t="s">
        <v>307</v>
      </c>
      <c r="M12" s="77" t="s">
        <v>284</v>
      </c>
    </row>
    <row r="13" spans="1:16" x14ac:dyDescent="0.2">
      <c r="A13" s="178"/>
      <c r="B13" s="185"/>
      <c r="C13" s="177"/>
      <c r="D13" s="168"/>
      <c r="E13" s="168"/>
      <c r="F13" s="176"/>
      <c r="G13" s="168"/>
      <c r="H13" s="168"/>
      <c r="I13" s="171"/>
      <c r="J13" s="180"/>
      <c r="K13" s="180"/>
      <c r="L13" s="180"/>
      <c r="M13" s="12"/>
    </row>
    <row r="14" spans="1:16" x14ac:dyDescent="0.2">
      <c r="A14" s="178"/>
      <c r="B14" s="185"/>
      <c r="C14" s="177"/>
      <c r="D14" s="168"/>
      <c r="E14" s="168"/>
      <c r="F14" s="176"/>
      <c r="G14" s="168"/>
      <c r="H14" s="168"/>
      <c r="I14" s="174"/>
      <c r="J14" s="180"/>
      <c r="K14" s="180"/>
      <c r="L14" s="182"/>
      <c r="M14" s="12"/>
    </row>
    <row r="15" spans="1:16" x14ac:dyDescent="0.2">
      <c r="A15" s="178"/>
      <c r="B15" s="185"/>
      <c r="C15" s="177"/>
      <c r="D15" s="168"/>
      <c r="E15" s="168"/>
      <c r="F15" s="176"/>
      <c r="G15" s="168"/>
      <c r="H15" s="168"/>
      <c r="I15" s="171"/>
      <c r="J15" s="180"/>
      <c r="K15" s="180"/>
      <c r="L15" s="180"/>
      <c r="M15" s="12"/>
    </row>
    <row r="16" spans="1:16" x14ac:dyDescent="0.2">
      <c r="A16" s="178"/>
      <c r="B16" s="185"/>
      <c r="C16" s="177"/>
      <c r="D16" s="168"/>
      <c r="E16" s="168"/>
      <c r="F16" s="176"/>
      <c r="G16" s="168"/>
      <c r="H16" s="168"/>
      <c r="I16" s="172"/>
      <c r="J16" s="180"/>
      <c r="K16" s="180"/>
      <c r="L16" s="180"/>
      <c r="M16" s="12"/>
    </row>
    <row r="17" spans="1:13" x14ac:dyDescent="0.2">
      <c r="A17" s="178"/>
      <c r="B17" s="185"/>
      <c r="C17" s="177"/>
      <c r="D17" s="168"/>
      <c r="E17" s="168"/>
      <c r="F17" s="176"/>
      <c r="G17" s="168"/>
      <c r="H17" s="168"/>
      <c r="I17" s="171"/>
      <c r="J17" s="180"/>
      <c r="K17" s="180"/>
      <c r="L17" s="180"/>
      <c r="M17" s="12"/>
    </row>
    <row r="18" spans="1:13" x14ac:dyDescent="0.2">
      <c r="A18" s="178"/>
      <c r="B18" s="185"/>
      <c r="C18" s="177"/>
      <c r="D18" s="168"/>
      <c r="E18" s="168"/>
      <c r="F18" s="176"/>
      <c r="G18" s="168"/>
      <c r="H18" s="168"/>
      <c r="I18" s="171"/>
      <c r="J18" s="180"/>
      <c r="K18" s="180"/>
      <c r="L18" s="180"/>
      <c r="M18" s="12"/>
    </row>
    <row r="19" spans="1:13" x14ac:dyDescent="0.2">
      <c r="A19" s="178"/>
      <c r="B19" s="185"/>
      <c r="C19" s="177"/>
      <c r="D19" s="168"/>
      <c r="E19" s="168"/>
      <c r="F19" s="176"/>
      <c r="G19" s="168"/>
      <c r="H19" s="168"/>
      <c r="I19" s="171"/>
      <c r="J19" s="180"/>
      <c r="K19" s="180"/>
      <c r="L19" s="180"/>
      <c r="M19" s="12"/>
    </row>
    <row r="20" spans="1:13" x14ac:dyDescent="0.2">
      <c r="A20" s="178"/>
      <c r="B20" s="185"/>
      <c r="C20" s="177"/>
      <c r="D20" s="168"/>
      <c r="E20" s="168"/>
      <c r="F20" s="176"/>
      <c r="G20" s="168"/>
      <c r="H20" s="168"/>
      <c r="I20" s="171"/>
      <c r="J20" s="180"/>
      <c r="K20" s="181"/>
      <c r="L20" s="180"/>
      <c r="M20" s="12"/>
    </row>
    <row r="21" spans="1:13" x14ac:dyDescent="0.2">
      <c r="A21" s="178"/>
      <c r="B21" s="185"/>
      <c r="C21" s="177"/>
      <c r="D21" s="168"/>
      <c r="E21" s="168"/>
      <c r="F21" s="176"/>
      <c r="G21" s="168"/>
      <c r="H21" s="168"/>
      <c r="I21" s="173"/>
      <c r="J21" s="180"/>
      <c r="K21" s="181"/>
      <c r="L21" s="181"/>
      <c r="M21" s="12"/>
    </row>
    <row r="22" spans="1:13" x14ac:dyDescent="0.2">
      <c r="A22" s="178"/>
      <c r="B22" s="185"/>
      <c r="C22" s="177"/>
      <c r="D22" s="168"/>
      <c r="E22" s="168"/>
      <c r="F22" s="176"/>
      <c r="G22" s="168"/>
      <c r="H22" s="168"/>
      <c r="I22" s="175"/>
      <c r="J22" s="180"/>
      <c r="K22" s="180"/>
      <c r="L22" s="183"/>
      <c r="M22" s="12"/>
    </row>
    <row r="23" spans="1:13" x14ac:dyDescent="0.2">
      <c r="A23" s="178"/>
      <c r="B23" s="185"/>
      <c r="C23" s="177"/>
      <c r="D23" s="168"/>
      <c r="E23" s="168"/>
      <c r="F23" s="176"/>
      <c r="G23" s="168"/>
      <c r="H23" s="168"/>
      <c r="I23" s="175"/>
      <c r="J23" s="180"/>
      <c r="K23" s="180"/>
      <c r="L23" s="183"/>
      <c r="M23" s="12"/>
    </row>
    <row r="24" spans="1:13" x14ac:dyDescent="0.2">
      <c r="A24" s="178"/>
      <c r="B24" s="185"/>
      <c r="C24" s="177"/>
      <c r="D24" s="168"/>
      <c r="E24" s="168"/>
      <c r="F24" s="176"/>
      <c r="G24" s="168"/>
      <c r="H24" s="168"/>
      <c r="I24" s="171"/>
      <c r="J24" s="180"/>
      <c r="K24" s="181"/>
      <c r="L24" s="180"/>
      <c r="M24" s="12"/>
    </row>
    <row r="25" spans="1:13" x14ac:dyDescent="0.2">
      <c r="A25" s="178"/>
      <c r="B25" s="185"/>
      <c r="C25" s="177"/>
      <c r="D25" s="168"/>
      <c r="E25" s="168"/>
      <c r="F25" s="176"/>
      <c r="G25" s="168"/>
      <c r="H25" s="168"/>
      <c r="I25" s="171"/>
      <c r="J25" s="180"/>
      <c r="K25" s="180"/>
      <c r="L25" s="180"/>
      <c r="M25" s="12"/>
    </row>
    <row r="26" spans="1:13" x14ac:dyDescent="0.2">
      <c r="A26" s="178"/>
      <c r="B26" s="185"/>
      <c r="C26" s="177"/>
      <c r="D26" s="168"/>
      <c r="E26" s="168"/>
      <c r="F26" s="176"/>
      <c r="G26" s="168"/>
      <c r="H26" s="168"/>
      <c r="I26" s="172"/>
      <c r="J26" s="180"/>
      <c r="K26" s="180"/>
      <c r="L26" s="180"/>
      <c r="M26" s="12"/>
    </row>
    <row r="27" spans="1:13" x14ac:dyDescent="0.2">
      <c r="A27" s="178"/>
      <c r="B27" s="185"/>
      <c r="C27" s="177"/>
      <c r="D27" s="168"/>
      <c r="E27" s="168"/>
      <c r="F27" s="176"/>
      <c r="G27" s="168"/>
      <c r="H27" s="168"/>
      <c r="I27" s="171"/>
      <c r="J27" s="180"/>
      <c r="K27" s="180"/>
      <c r="L27" s="180"/>
      <c r="M27" s="12"/>
    </row>
    <row r="28" spans="1:13" x14ac:dyDescent="0.2">
      <c r="A28" s="178"/>
      <c r="B28" s="185"/>
      <c r="C28" s="177"/>
      <c r="D28" s="168"/>
      <c r="E28" s="168"/>
      <c r="F28" s="176"/>
      <c r="G28" s="168"/>
      <c r="H28" s="168"/>
      <c r="I28" s="171"/>
      <c r="J28" s="180"/>
      <c r="K28" s="180"/>
      <c r="L28" s="180"/>
      <c r="M28" s="12"/>
    </row>
    <row r="29" spans="1:13" x14ac:dyDescent="0.2">
      <c r="A29" s="178"/>
      <c r="B29" s="185"/>
      <c r="C29" s="177"/>
      <c r="D29" s="168"/>
      <c r="E29" s="168"/>
      <c r="F29" s="176"/>
      <c r="G29" s="168"/>
      <c r="H29" s="168"/>
      <c r="I29" s="175"/>
      <c r="J29" s="180"/>
      <c r="K29" s="180"/>
      <c r="L29" s="183"/>
      <c r="M29" s="12"/>
    </row>
    <row r="30" spans="1:13" x14ac:dyDescent="0.2">
      <c r="A30" s="178"/>
      <c r="B30" s="185"/>
      <c r="C30" s="177"/>
      <c r="D30" s="168"/>
      <c r="E30" s="168"/>
      <c r="F30" s="176"/>
      <c r="G30" s="168"/>
      <c r="H30" s="168"/>
      <c r="I30" s="175"/>
      <c r="J30" s="180"/>
      <c r="K30" s="180"/>
      <c r="L30" s="183"/>
      <c r="M30" s="12"/>
    </row>
    <row r="31" spans="1:13" x14ac:dyDescent="0.2">
      <c r="A31" s="178"/>
      <c r="B31" s="185"/>
      <c r="C31" s="177"/>
      <c r="D31" s="168"/>
      <c r="E31" s="168"/>
      <c r="F31" s="176"/>
      <c r="G31" s="168"/>
      <c r="H31" s="168"/>
      <c r="I31" s="171"/>
      <c r="J31" s="180"/>
      <c r="K31" s="180"/>
      <c r="L31" s="180"/>
      <c r="M31" s="12"/>
    </row>
    <row r="32" spans="1:13" x14ac:dyDescent="0.2">
      <c r="A32" s="178"/>
      <c r="B32" s="185"/>
      <c r="C32" s="177"/>
      <c r="D32" s="168"/>
      <c r="E32" s="168"/>
      <c r="F32" s="176"/>
      <c r="G32" s="168"/>
      <c r="H32" s="168"/>
      <c r="I32" s="171"/>
      <c r="J32" s="180"/>
      <c r="K32" s="180"/>
      <c r="L32" s="180"/>
      <c r="M32" s="12"/>
    </row>
    <row r="33" spans="1:13" x14ac:dyDescent="0.2">
      <c r="A33" s="178"/>
      <c r="B33" s="185"/>
      <c r="C33" s="177"/>
      <c r="D33" s="168"/>
      <c r="E33" s="168"/>
      <c r="F33" s="176"/>
      <c r="G33" s="168"/>
      <c r="H33" s="168"/>
      <c r="I33" s="171"/>
      <c r="J33" s="180"/>
      <c r="K33" s="181"/>
      <c r="L33" s="180"/>
      <c r="M33" s="12"/>
    </row>
    <row r="34" spans="1:13" x14ac:dyDescent="0.2">
      <c r="A34" s="178"/>
      <c r="B34" s="185"/>
      <c r="C34" s="177"/>
      <c r="D34" s="168"/>
      <c r="E34" s="168"/>
      <c r="F34" s="176"/>
      <c r="G34" s="168"/>
      <c r="H34" s="168"/>
      <c r="I34" s="175"/>
      <c r="J34" s="180"/>
      <c r="K34" s="180"/>
      <c r="L34" s="183"/>
      <c r="M34" s="12"/>
    </row>
    <row r="35" spans="1:13" x14ac:dyDescent="0.2">
      <c r="A35" s="178"/>
      <c r="B35" s="185"/>
      <c r="C35" s="177"/>
      <c r="D35" s="168"/>
      <c r="E35" s="168"/>
      <c r="F35" s="176"/>
      <c r="G35" s="168"/>
      <c r="H35" s="168"/>
      <c r="I35" s="173"/>
      <c r="J35" s="180"/>
      <c r="K35" s="180"/>
      <c r="L35" s="181"/>
      <c r="M35" s="12"/>
    </row>
    <row r="36" spans="1:13" x14ac:dyDescent="0.2">
      <c r="A36" s="178"/>
      <c r="B36" s="185"/>
      <c r="C36" s="177"/>
      <c r="D36" s="168"/>
      <c r="E36" s="168"/>
      <c r="F36" s="176"/>
      <c r="G36" s="168"/>
      <c r="H36" s="168"/>
      <c r="I36" s="175"/>
      <c r="J36" s="180"/>
      <c r="K36" s="183"/>
      <c r="L36" s="183"/>
      <c r="M36" s="12"/>
    </row>
    <row r="37" spans="1:13" x14ac:dyDescent="0.2">
      <c r="A37" s="178"/>
      <c r="B37" s="185"/>
      <c r="C37" s="177"/>
      <c r="D37" s="168"/>
      <c r="E37" s="168"/>
      <c r="F37" s="176"/>
      <c r="G37" s="168"/>
      <c r="H37" s="168"/>
      <c r="I37" s="171"/>
      <c r="J37" s="180"/>
      <c r="K37" s="180"/>
      <c r="L37" s="180"/>
      <c r="M37" s="12"/>
    </row>
    <row r="38" spans="1:13" x14ac:dyDescent="0.2">
      <c r="A38" s="178"/>
      <c r="B38" s="185"/>
      <c r="C38" s="177"/>
      <c r="D38" s="168"/>
      <c r="E38" s="168"/>
      <c r="F38" s="176"/>
      <c r="G38" s="168"/>
      <c r="H38" s="168"/>
      <c r="I38" s="175"/>
      <c r="J38" s="180"/>
      <c r="K38" s="180"/>
      <c r="L38" s="183"/>
      <c r="M38" s="12"/>
    </row>
    <row r="39" spans="1:13" x14ac:dyDescent="0.2">
      <c r="A39" s="178"/>
      <c r="B39" s="185"/>
      <c r="C39" s="177"/>
      <c r="D39" s="168"/>
      <c r="E39" s="168"/>
      <c r="F39" s="176"/>
      <c r="G39" s="168"/>
      <c r="H39" s="168"/>
      <c r="I39" s="171"/>
      <c r="J39" s="180"/>
      <c r="K39" s="180"/>
      <c r="L39" s="180"/>
      <c r="M39" s="12"/>
    </row>
    <row r="40" spans="1:13" x14ac:dyDescent="0.2">
      <c r="A40" s="178"/>
      <c r="B40" s="185"/>
      <c r="C40" s="177"/>
      <c r="D40" s="168"/>
      <c r="E40" s="168"/>
      <c r="F40" s="176"/>
      <c r="G40" s="168"/>
      <c r="H40" s="168"/>
      <c r="I40" s="175"/>
      <c r="J40" s="180"/>
      <c r="K40" s="180"/>
      <c r="L40" s="183"/>
      <c r="M40" s="12"/>
    </row>
    <row r="41" spans="1:13" x14ac:dyDescent="0.2">
      <c r="A41" s="178"/>
      <c r="B41" s="185"/>
      <c r="C41" s="177"/>
      <c r="D41" s="168"/>
      <c r="E41" s="168"/>
      <c r="F41" s="176"/>
      <c r="G41" s="168"/>
      <c r="H41" s="168"/>
      <c r="I41" s="171"/>
      <c r="J41" s="180"/>
      <c r="K41" s="180"/>
      <c r="L41" s="180"/>
      <c r="M41" s="12"/>
    </row>
    <row r="42" spans="1:13" x14ac:dyDescent="0.2">
      <c r="A42" s="178"/>
      <c r="B42" s="185"/>
      <c r="C42" s="177"/>
      <c r="D42" s="168"/>
      <c r="E42" s="168"/>
      <c r="F42" s="176"/>
      <c r="G42" s="168"/>
      <c r="H42" s="168"/>
      <c r="I42" s="171"/>
      <c r="J42" s="180"/>
      <c r="K42" s="180"/>
      <c r="L42" s="180"/>
      <c r="M42" s="12"/>
    </row>
    <row r="43" spans="1:13" x14ac:dyDescent="0.2">
      <c r="A43" s="178"/>
      <c r="B43" s="185"/>
      <c r="C43" s="177"/>
      <c r="D43" s="168"/>
      <c r="E43" s="168"/>
      <c r="F43" s="176"/>
      <c r="G43" s="168"/>
      <c r="H43" s="168"/>
      <c r="I43" s="171"/>
      <c r="J43" s="180"/>
      <c r="K43" s="180"/>
      <c r="L43" s="180"/>
      <c r="M43" s="12"/>
    </row>
    <row r="44" spans="1:13" x14ac:dyDescent="0.2">
      <c r="A44" s="178"/>
      <c r="B44" s="185"/>
      <c r="C44" s="177"/>
      <c r="D44" s="168"/>
      <c r="E44" s="168"/>
      <c r="F44" s="176"/>
      <c r="G44" s="168"/>
      <c r="H44" s="168"/>
      <c r="I44" s="171"/>
      <c r="J44" s="180"/>
      <c r="K44" s="180"/>
      <c r="L44" s="180"/>
      <c r="M44" s="12"/>
    </row>
    <row r="45" spans="1:13" x14ac:dyDescent="0.2">
      <c r="A45" s="178"/>
      <c r="B45" s="185"/>
      <c r="C45" s="177"/>
      <c r="D45" s="168"/>
      <c r="E45" s="168"/>
      <c r="F45" s="176"/>
      <c r="G45" s="168"/>
      <c r="H45" s="168"/>
      <c r="I45" s="171"/>
      <c r="J45" s="180"/>
      <c r="K45" s="181"/>
      <c r="L45" s="180"/>
      <c r="M45" s="12"/>
    </row>
    <row r="46" spans="1:13" x14ac:dyDescent="0.2">
      <c r="A46" s="178"/>
      <c r="B46" s="185"/>
      <c r="C46" s="177"/>
      <c r="D46" s="168"/>
      <c r="E46" s="168"/>
      <c r="F46" s="176"/>
      <c r="G46" s="168"/>
      <c r="H46" s="168"/>
      <c r="I46" s="172"/>
      <c r="J46" s="180"/>
      <c r="K46" s="180"/>
      <c r="L46" s="180"/>
      <c r="M46" s="12"/>
    </row>
    <row r="47" spans="1:13" x14ac:dyDescent="0.2">
      <c r="A47" s="178"/>
      <c r="B47" s="185"/>
      <c r="C47" s="177"/>
      <c r="D47" s="168"/>
      <c r="E47" s="168"/>
      <c r="F47" s="176"/>
      <c r="G47" s="168"/>
      <c r="H47" s="168"/>
      <c r="I47" s="172"/>
      <c r="J47" s="180"/>
      <c r="K47" s="180"/>
      <c r="L47" s="180"/>
      <c r="M47" s="12"/>
    </row>
    <row r="48" spans="1:13" x14ac:dyDescent="0.2">
      <c r="A48" s="178"/>
      <c r="B48" s="185"/>
      <c r="C48" s="177"/>
      <c r="D48" s="168"/>
      <c r="E48" s="168"/>
      <c r="F48" s="176"/>
      <c r="G48" s="168"/>
      <c r="H48" s="168"/>
      <c r="I48" s="175"/>
      <c r="J48" s="180"/>
      <c r="K48" s="180"/>
      <c r="L48" s="183"/>
      <c r="M48" s="12"/>
    </row>
    <row r="49" spans="1:13" x14ac:dyDescent="0.2">
      <c r="A49" s="178"/>
      <c r="B49" s="185"/>
      <c r="C49" s="177"/>
      <c r="D49" s="168"/>
      <c r="E49" s="168"/>
      <c r="F49" s="176"/>
      <c r="G49" s="168"/>
      <c r="H49" s="168"/>
      <c r="I49" s="172"/>
      <c r="J49" s="180"/>
      <c r="K49" s="180"/>
      <c r="L49" s="180"/>
      <c r="M49" s="12"/>
    </row>
    <row r="50" spans="1:13" x14ac:dyDescent="0.2">
      <c r="A50" s="178"/>
      <c r="B50" s="185"/>
      <c r="C50" s="177"/>
      <c r="D50" s="168"/>
      <c r="E50" s="168"/>
      <c r="F50" s="176"/>
      <c r="G50" s="168"/>
      <c r="H50" s="168"/>
      <c r="I50" s="171"/>
      <c r="J50" s="180"/>
      <c r="K50" s="180"/>
      <c r="L50" s="180"/>
      <c r="M50" s="12"/>
    </row>
    <row r="51" spans="1:13" x14ac:dyDescent="0.2">
      <c r="A51" s="178"/>
      <c r="B51" s="185"/>
      <c r="C51" s="177"/>
      <c r="D51" s="168"/>
      <c r="E51" s="168"/>
      <c r="F51" s="176"/>
      <c r="G51" s="168"/>
      <c r="H51" s="168"/>
      <c r="I51" s="173"/>
      <c r="J51" s="180"/>
      <c r="K51" s="180"/>
      <c r="L51" s="181"/>
      <c r="M51" s="12"/>
    </row>
    <row r="52" spans="1:13" x14ac:dyDescent="0.2">
      <c r="A52" s="178"/>
      <c r="B52" s="185"/>
      <c r="C52" s="177"/>
      <c r="D52" s="168"/>
      <c r="E52" s="168"/>
      <c r="F52" s="176"/>
      <c r="G52" s="168"/>
      <c r="H52" s="168"/>
      <c r="I52" s="175"/>
      <c r="J52" s="180"/>
      <c r="K52" s="180"/>
      <c r="L52" s="183"/>
      <c r="M52" s="12"/>
    </row>
    <row r="53" spans="1:13" x14ac:dyDescent="0.2">
      <c r="A53" s="178"/>
      <c r="B53" s="185"/>
      <c r="C53" s="177"/>
      <c r="D53" s="168"/>
      <c r="E53" s="168"/>
      <c r="F53" s="176"/>
      <c r="G53" s="168"/>
      <c r="H53" s="168"/>
      <c r="I53" s="171"/>
      <c r="J53" s="180"/>
      <c r="K53" s="180"/>
      <c r="L53" s="180"/>
      <c r="M53" s="12"/>
    </row>
    <row r="54" spans="1:13" x14ac:dyDescent="0.2">
      <c r="A54" s="178"/>
      <c r="B54" s="185"/>
      <c r="C54" s="177"/>
      <c r="D54" s="168"/>
      <c r="E54" s="168"/>
      <c r="F54" s="176"/>
      <c r="G54" s="168"/>
      <c r="H54" s="168"/>
      <c r="I54" s="171"/>
      <c r="J54" s="180"/>
      <c r="K54" s="180"/>
      <c r="L54" s="180"/>
      <c r="M54" s="12"/>
    </row>
    <row r="55" spans="1:13" x14ac:dyDescent="0.2">
      <c r="A55" s="178"/>
      <c r="B55" s="185"/>
      <c r="C55" s="177"/>
      <c r="D55" s="168"/>
      <c r="E55" s="168"/>
      <c r="F55" s="176"/>
      <c r="G55" s="168"/>
      <c r="H55" s="172"/>
      <c r="I55" s="170"/>
      <c r="J55" s="180"/>
      <c r="K55" s="180"/>
      <c r="L55" s="180"/>
      <c r="M55" s="12"/>
    </row>
    <row r="56" spans="1:13" x14ac:dyDescent="0.2">
      <c r="A56" s="178"/>
      <c r="B56" s="185"/>
      <c r="C56" s="177"/>
      <c r="D56" s="168"/>
      <c r="E56" s="168"/>
      <c r="F56" s="176"/>
      <c r="G56" s="168"/>
      <c r="H56" s="168"/>
      <c r="I56" s="173"/>
      <c r="J56" s="180"/>
      <c r="K56" s="180"/>
      <c r="L56" s="181"/>
      <c r="M56" s="12"/>
    </row>
    <row r="57" spans="1:13" x14ac:dyDescent="0.2">
      <c r="A57" s="178"/>
      <c r="B57" s="185"/>
      <c r="C57" s="177"/>
      <c r="D57" s="168"/>
      <c r="E57" s="168"/>
      <c r="F57" s="176"/>
      <c r="G57" s="168"/>
      <c r="H57" s="168"/>
      <c r="I57" s="171"/>
      <c r="J57" s="180"/>
      <c r="K57" s="180"/>
      <c r="L57" s="180"/>
      <c r="M57" s="12"/>
    </row>
    <row r="58" spans="1:13" x14ac:dyDescent="0.2">
      <c r="A58" s="178"/>
      <c r="B58" s="185"/>
      <c r="C58" s="177"/>
      <c r="D58" s="168"/>
      <c r="E58" s="168"/>
      <c r="F58" s="176"/>
      <c r="G58" s="168"/>
      <c r="H58" s="168"/>
      <c r="I58" s="171"/>
      <c r="J58" s="180"/>
      <c r="K58" s="180"/>
      <c r="L58" s="180"/>
      <c r="M58" s="12"/>
    </row>
    <row r="59" spans="1:13" x14ac:dyDescent="0.2">
      <c r="A59" s="178"/>
      <c r="B59" s="185"/>
      <c r="C59" s="177"/>
      <c r="D59" s="168"/>
      <c r="E59" s="168"/>
      <c r="F59" s="176"/>
      <c r="G59" s="168"/>
      <c r="H59" s="172"/>
      <c r="I59" s="174"/>
      <c r="J59" s="180"/>
      <c r="K59" s="180"/>
      <c r="L59" s="182"/>
      <c r="M59" s="12"/>
    </row>
    <row r="60" spans="1:13" x14ac:dyDescent="0.2">
      <c r="A60" s="178"/>
      <c r="B60" s="185"/>
      <c r="C60" s="177"/>
      <c r="D60" s="168"/>
      <c r="E60" s="168"/>
      <c r="F60" s="176"/>
      <c r="G60" s="168"/>
      <c r="H60" s="168"/>
      <c r="I60" s="171"/>
      <c r="J60" s="180"/>
      <c r="K60" s="180"/>
      <c r="L60" s="180"/>
      <c r="M60" s="12"/>
    </row>
    <row r="61" spans="1:13" x14ac:dyDescent="0.2">
      <c r="A61" s="178"/>
      <c r="B61" s="185"/>
      <c r="C61" s="177"/>
      <c r="D61" s="168"/>
      <c r="E61" s="168"/>
      <c r="F61" s="176"/>
      <c r="G61" s="168"/>
      <c r="H61" s="172"/>
      <c r="I61" s="169"/>
      <c r="J61" s="180"/>
      <c r="K61" s="180"/>
      <c r="L61" s="181"/>
      <c r="M61" s="12"/>
    </row>
    <row r="62" spans="1:13" x14ac:dyDescent="0.2">
      <c r="A62" s="178"/>
      <c r="B62" s="185"/>
      <c r="C62" s="177"/>
      <c r="D62" s="168"/>
      <c r="E62" s="168"/>
      <c r="F62" s="176"/>
      <c r="G62" s="168"/>
      <c r="H62" s="168"/>
      <c r="I62" s="171"/>
      <c r="J62" s="180"/>
      <c r="K62" s="180"/>
      <c r="L62" s="180"/>
      <c r="M62" s="12"/>
    </row>
    <row r="63" spans="1:13" x14ac:dyDescent="0.2">
      <c r="A63" s="178"/>
      <c r="B63" s="185"/>
      <c r="C63" s="177"/>
      <c r="D63" s="168"/>
      <c r="E63" s="168"/>
      <c r="F63" s="176"/>
      <c r="G63" s="168"/>
      <c r="H63" s="168"/>
      <c r="I63" s="184"/>
      <c r="J63" s="180"/>
      <c r="K63" s="183"/>
      <c r="L63" s="183"/>
      <c r="M63" s="12"/>
    </row>
    <row r="64" spans="1:13" x14ac:dyDescent="0.2">
      <c r="A64" s="178"/>
      <c r="B64" s="185"/>
      <c r="C64" s="177"/>
      <c r="D64" s="168"/>
      <c r="E64" s="168"/>
      <c r="F64" s="176"/>
      <c r="G64" s="168"/>
      <c r="H64" s="168"/>
      <c r="I64" s="171"/>
      <c r="J64" s="180"/>
      <c r="K64" s="180"/>
      <c r="L64" s="180"/>
      <c r="M64" s="12"/>
    </row>
    <row r="65" spans="1:13" x14ac:dyDescent="0.2">
      <c r="A65" s="178"/>
      <c r="B65" s="185"/>
      <c r="C65" s="177"/>
      <c r="D65" s="168"/>
      <c r="E65" s="168"/>
      <c r="F65" s="176"/>
      <c r="G65" s="168"/>
      <c r="H65" s="168"/>
      <c r="I65" s="171"/>
      <c r="J65" s="180"/>
      <c r="K65" s="180"/>
      <c r="L65" s="180"/>
      <c r="M65" s="12"/>
    </row>
    <row r="66" spans="1:13" x14ac:dyDescent="0.2">
      <c r="A66" s="178"/>
      <c r="B66" s="185"/>
      <c r="C66" s="177"/>
      <c r="D66" s="168"/>
      <c r="E66" s="168"/>
      <c r="F66" s="176"/>
      <c r="G66" s="168"/>
      <c r="H66" s="168"/>
      <c r="I66" s="171"/>
      <c r="J66" s="180"/>
      <c r="K66" s="180"/>
      <c r="L66" s="180"/>
      <c r="M66" s="12"/>
    </row>
    <row r="67" spans="1:13" x14ac:dyDescent="0.2">
      <c r="A67" s="178"/>
      <c r="B67" s="185"/>
      <c r="C67" s="177"/>
      <c r="D67" s="168"/>
      <c r="E67" s="168"/>
      <c r="F67" s="176"/>
      <c r="G67" s="168"/>
      <c r="H67" s="168"/>
      <c r="I67" s="171"/>
      <c r="J67" s="180"/>
      <c r="K67" s="180"/>
      <c r="L67" s="180"/>
      <c r="M67" s="12"/>
    </row>
    <row r="68" spans="1:13" x14ac:dyDescent="0.2">
      <c r="A68" s="178"/>
      <c r="B68" s="185"/>
      <c r="C68" s="177"/>
      <c r="D68" s="168"/>
      <c r="E68" s="168"/>
      <c r="F68" s="176"/>
      <c r="G68" s="168"/>
      <c r="H68" s="168"/>
      <c r="I68" s="175"/>
      <c r="J68" s="180"/>
      <c r="K68" s="180"/>
      <c r="L68" s="183"/>
      <c r="M68" s="12"/>
    </row>
    <row r="69" spans="1:13" x14ac:dyDescent="0.2">
      <c r="A69" s="178"/>
      <c r="B69" s="185"/>
      <c r="C69" s="177"/>
      <c r="D69" s="168"/>
      <c r="E69" s="168"/>
      <c r="F69" s="176"/>
      <c r="G69" s="168"/>
      <c r="H69" s="171"/>
      <c r="I69" s="172"/>
      <c r="J69" s="180"/>
      <c r="K69" s="180"/>
      <c r="L69" s="180"/>
      <c r="M69" s="12"/>
    </row>
    <row r="70" spans="1:13" x14ac:dyDescent="0.2">
      <c r="A70" s="178"/>
      <c r="B70" s="185"/>
      <c r="C70" s="177"/>
      <c r="D70" s="168"/>
      <c r="E70" s="168"/>
      <c r="F70" s="176"/>
      <c r="G70" s="168"/>
      <c r="H70" s="168"/>
      <c r="I70" s="171"/>
      <c r="J70" s="180"/>
      <c r="K70" s="180"/>
      <c r="L70" s="180"/>
      <c r="M70" s="12"/>
    </row>
    <row r="71" spans="1:13" x14ac:dyDescent="0.2">
      <c r="A71" s="178"/>
      <c r="B71" s="185"/>
      <c r="C71" s="177"/>
      <c r="D71" s="168"/>
      <c r="E71" s="168"/>
      <c r="F71" s="176"/>
      <c r="G71" s="168"/>
      <c r="H71" s="168"/>
      <c r="I71" s="171"/>
      <c r="J71" s="180"/>
      <c r="K71" s="180"/>
      <c r="L71" s="180"/>
      <c r="M71" s="12"/>
    </row>
    <row r="72" spans="1:13" x14ac:dyDescent="0.2">
      <c r="A72" s="178"/>
      <c r="B72" s="185"/>
      <c r="C72" s="177"/>
      <c r="D72" s="168"/>
      <c r="E72" s="168"/>
      <c r="F72" s="176"/>
      <c r="G72" s="168"/>
      <c r="H72" s="168"/>
      <c r="I72" s="171"/>
      <c r="J72" s="180"/>
      <c r="K72" s="180"/>
      <c r="L72" s="180"/>
      <c r="M72" s="12"/>
    </row>
    <row r="73" spans="1:13" x14ac:dyDescent="0.2">
      <c r="A73" s="178"/>
      <c r="B73" s="185"/>
      <c r="C73" s="177"/>
      <c r="D73" s="168"/>
      <c r="E73" s="168"/>
      <c r="F73" s="176"/>
      <c r="G73" s="168"/>
      <c r="H73" s="168"/>
      <c r="I73" s="171"/>
      <c r="J73" s="180"/>
      <c r="K73" s="180"/>
      <c r="L73" s="180"/>
      <c r="M73" s="12"/>
    </row>
    <row r="74" spans="1:13" x14ac:dyDescent="0.2">
      <c r="A74" s="178"/>
      <c r="B74" s="185"/>
      <c r="C74" s="177"/>
      <c r="D74" s="168"/>
      <c r="E74" s="168"/>
      <c r="F74" s="176"/>
      <c r="G74" s="168"/>
      <c r="H74" s="168"/>
      <c r="I74" s="171"/>
      <c r="J74" s="180"/>
      <c r="K74" s="180"/>
      <c r="L74" s="180"/>
      <c r="M74" s="12"/>
    </row>
    <row r="75" spans="1:13" x14ac:dyDescent="0.2">
      <c r="A75" s="178"/>
      <c r="B75" s="185"/>
      <c r="C75" s="177"/>
      <c r="D75" s="168"/>
      <c r="E75" s="168"/>
      <c r="F75" s="176"/>
      <c r="G75" s="168"/>
      <c r="H75" s="172"/>
      <c r="I75" s="171"/>
      <c r="J75" s="180"/>
      <c r="K75" s="180"/>
      <c r="L75" s="180"/>
      <c r="M75" s="12"/>
    </row>
    <row r="76" spans="1:13" x14ac:dyDescent="0.2">
      <c r="A76" s="178"/>
      <c r="B76" s="185"/>
      <c r="C76" s="177"/>
      <c r="D76" s="168"/>
      <c r="E76" s="168"/>
      <c r="F76" s="176"/>
      <c r="G76" s="168"/>
      <c r="H76" s="168"/>
      <c r="I76" s="184"/>
      <c r="J76" s="180"/>
      <c r="K76" s="183"/>
      <c r="L76" s="183"/>
      <c r="M76" s="12"/>
    </row>
    <row r="77" spans="1:13" x14ac:dyDescent="0.2">
      <c r="A77" s="178"/>
      <c r="B77" s="185"/>
      <c r="C77" s="177"/>
      <c r="D77" s="168"/>
      <c r="E77" s="168"/>
      <c r="F77" s="176"/>
      <c r="G77" s="168"/>
      <c r="H77" s="168"/>
      <c r="I77" s="171"/>
      <c r="J77" s="180"/>
      <c r="K77" s="180"/>
      <c r="L77" s="180"/>
      <c r="M77" s="12"/>
    </row>
    <row r="78" spans="1:13" x14ac:dyDescent="0.2">
      <c r="A78" s="178"/>
      <c r="B78" s="185"/>
      <c r="C78" s="177"/>
      <c r="D78" s="168"/>
      <c r="E78" s="168"/>
      <c r="F78" s="176"/>
      <c r="G78" s="168"/>
      <c r="H78" s="168"/>
      <c r="I78" s="171"/>
      <c r="J78" s="180"/>
      <c r="K78" s="180"/>
      <c r="L78" s="180"/>
      <c r="M78" s="12"/>
    </row>
    <row r="79" spans="1:13" x14ac:dyDescent="0.2">
      <c r="A79" s="178"/>
      <c r="B79" s="185"/>
      <c r="C79" s="177"/>
      <c r="D79" s="168"/>
      <c r="E79" s="168"/>
      <c r="F79" s="176"/>
      <c r="G79" s="168"/>
      <c r="H79" s="168"/>
      <c r="I79" s="175"/>
      <c r="J79" s="180"/>
      <c r="K79" s="180"/>
      <c r="L79" s="183"/>
      <c r="M79" s="12"/>
    </row>
    <row r="80" spans="1:13" x14ac:dyDescent="0.2">
      <c r="A80" s="178"/>
      <c r="B80" s="185"/>
      <c r="C80" s="177"/>
      <c r="D80" s="168"/>
      <c r="E80" s="168"/>
      <c r="F80" s="176"/>
      <c r="G80" s="168"/>
      <c r="H80" s="168"/>
      <c r="I80" s="173"/>
      <c r="J80" s="180"/>
      <c r="K80" s="180"/>
      <c r="L80" s="181"/>
      <c r="M80" s="12"/>
    </row>
    <row r="81" spans="1:13" x14ac:dyDescent="0.2">
      <c r="A81" s="178"/>
      <c r="B81" s="185"/>
      <c r="C81" s="177"/>
      <c r="D81" s="166"/>
      <c r="E81" s="168"/>
      <c r="F81" s="176"/>
      <c r="G81" s="168"/>
      <c r="H81" s="168"/>
      <c r="I81" s="171"/>
      <c r="J81" s="180"/>
      <c r="K81" s="180"/>
      <c r="L81" s="180"/>
      <c r="M81" s="12"/>
    </row>
    <row r="82" spans="1:13" x14ac:dyDescent="0.2">
      <c r="A82" s="178"/>
      <c r="B82" s="185"/>
      <c r="C82" s="177"/>
      <c r="D82" s="172"/>
      <c r="E82" s="172"/>
      <c r="F82" s="176"/>
      <c r="G82" s="172"/>
      <c r="H82" s="172"/>
      <c r="I82" s="171"/>
      <c r="J82" s="180"/>
      <c r="K82" s="180"/>
      <c r="L82" s="180"/>
      <c r="M82" s="12"/>
    </row>
    <row r="83" spans="1:13" x14ac:dyDescent="0.2">
      <c r="A83" s="178"/>
      <c r="B83" s="185"/>
      <c r="C83" s="177"/>
      <c r="D83" s="166"/>
      <c r="E83" s="168"/>
      <c r="F83" s="176"/>
      <c r="G83" s="168"/>
      <c r="H83" s="168"/>
      <c r="I83" s="172"/>
      <c r="J83" s="180"/>
      <c r="K83" s="180"/>
      <c r="L83" s="180"/>
      <c r="M83" s="12"/>
    </row>
    <row r="84" spans="1:13" x14ac:dyDescent="0.2">
      <c r="A84" s="178"/>
      <c r="B84" s="185"/>
      <c r="C84" s="177"/>
      <c r="D84" s="168"/>
      <c r="E84" s="168"/>
      <c r="F84" s="176"/>
      <c r="G84" s="168"/>
      <c r="H84" s="168"/>
      <c r="I84" s="171"/>
      <c r="J84" s="180"/>
      <c r="K84" s="180"/>
      <c r="L84" s="180"/>
      <c r="M84" s="12"/>
    </row>
    <row r="85" spans="1:13" x14ac:dyDescent="0.2">
      <c r="A85" s="178"/>
      <c r="B85" s="185"/>
      <c r="C85" s="177"/>
      <c r="D85" s="166"/>
      <c r="E85" s="168"/>
      <c r="F85" s="176"/>
      <c r="G85" s="168"/>
      <c r="H85" s="168"/>
      <c r="I85" s="172"/>
      <c r="J85" s="180"/>
      <c r="K85" s="180"/>
      <c r="L85" s="180"/>
      <c r="M85" s="12"/>
    </row>
    <row r="86" spans="1:13" x14ac:dyDescent="0.2">
      <c r="A86" s="178"/>
      <c r="B86" s="185"/>
      <c r="C86" s="177"/>
      <c r="D86" s="172"/>
      <c r="E86" s="172"/>
      <c r="F86" s="176"/>
      <c r="G86" s="172"/>
      <c r="H86" s="168"/>
      <c r="I86" s="171"/>
      <c r="J86" s="180"/>
      <c r="K86" s="180"/>
      <c r="L86" s="180"/>
      <c r="M86" s="12"/>
    </row>
    <row r="87" spans="1:13" x14ac:dyDescent="0.2">
      <c r="A87" s="178"/>
      <c r="B87" s="185"/>
      <c r="C87" s="177"/>
      <c r="D87" s="166"/>
      <c r="E87" s="168"/>
      <c r="F87" s="176"/>
      <c r="G87" s="168"/>
      <c r="H87" s="168"/>
      <c r="I87" s="171"/>
      <c r="J87" s="180"/>
      <c r="K87" s="180"/>
      <c r="L87" s="180"/>
      <c r="M87" s="12"/>
    </row>
    <row r="88" spans="1:13" x14ac:dyDescent="0.2">
      <c r="A88" s="178"/>
      <c r="B88" s="185"/>
      <c r="C88" s="177"/>
      <c r="D88" s="166"/>
      <c r="E88" s="168"/>
      <c r="F88" s="176"/>
      <c r="G88" s="168"/>
      <c r="H88" s="172"/>
      <c r="I88" s="175"/>
      <c r="J88" s="180"/>
      <c r="K88" s="180"/>
      <c r="L88" s="183"/>
      <c r="M88" s="12"/>
    </row>
    <row r="89" spans="1:13" x14ac:dyDescent="0.2">
      <c r="A89" s="178"/>
      <c r="B89" s="185"/>
      <c r="C89" s="177"/>
      <c r="D89" s="166"/>
      <c r="E89" s="168"/>
      <c r="F89" s="176"/>
      <c r="G89" s="168"/>
      <c r="H89" s="168"/>
      <c r="I89" s="175"/>
      <c r="J89" s="180"/>
      <c r="K89" s="181"/>
      <c r="L89" s="183"/>
      <c r="M89" s="12"/>
    </row>
    <row r="90" spans="1:13" x14ac:dyDescent="0.2">
      <c r="A90" s="178"/>
      <c r="B90" s="185"/>
      <c r="C90" s="177"/>
      <c r="D90" s="168"/>
      <c r="E90" s="168"/>
      <c r="F90" s="176"/>
      <c r="G90" s="168"/>
      <c r="H90" s="168"/>
      <c r="I90" s="175"/>
      <c r="J90" s="180"/>
      <c r="K90" s="180"/>
      <c r="L90" s="183"/>
      <c r="M90" s="12"/>
    </row>
    <row r="91" spans="1:13" x14ac:dyDescent="0.2">
      <c r="A91" s="178"/>
      <c r="B91" s="185"/>
      <c r="C91" s="177"/>
      <c r="D91" s="172"/>
      <c r="E91" s="172"/>
      <c r="F91" s="176"/>
      <c r="G91" s="172"/>
      <c r="H91" s="172"/>
      <c r="I91" s="171"/>
      <c r="J91" s="180"/>
      <c r="K91" s="180"/>
      <c r="L91" s="180"/>
      <c r="M91" s="12"/>
    </row>
    <row r="92" spans="1:13" x14ac:dyDescent="0.2">
      <c r="A92" s="178"/>
      <c r="B92" s="185"/>
      <c r="C92" s="177"/>
      <c r="D92" s="166"/>
      <c r="E92" s="168"/>
      <c r="F92" s="176"/>
      <c r="G92" s="168"/>
      <c r="H92" s="168"/>
      <c r="I92" s="171"/>
      <c r="J92" s="180"/>
      <c r="K92" s="181"/>
      <c r="L92" s="180"/>
      <c r="M92" s="12"/>
    </row>
    <row r="93" spans="1:13" x14ac:dyDescent="0.2">
      <c r="A93" s="178"/>
      <c r="B93" s="185"/>
      <c r="C93" s="177"/>
      <c r="D93" s="166"/>
      <c r="E93" s="168"/>
      <c r="F93" s="176"/>
      <c r="G93" s="168"/>
      <c r="H93" s="168"/>
      <c r="I93" s="171"/>
      <c r="J93" s="180"/>
      <c r="K93" s="180"/>
      <c r="L93" s="180"/>
      <c r="M93" s="12"/>
    </row>
    <row r="94" spans="1:13" x14ac:dyDescent="0.2">
      <c r="A94" s="178"/>
      <c r="B94" s="185"/>
      <c r="C94" s="177"/>
      <c r="D94" s="168"/>
      <c r="E94" s="168"/>
      <c r="F94" s="176"/>
      <c r="G94" s="168"/>
      <c r="H94" s="168"/>
      <c r="I94" s="171"/>
      <c r="J94" s="180"/>
      <c r="K94" s="180"/>
      <c r="L94" s="180"/>
      <c r="M94" s="12"/>
    </row>
    <row r="95" spans="1:13" x14ac:dyDescent="0.2">
      <c r="A95" s="178"/>
      <c r="B95" s="185"/>
      <c r="C95" s="177"/>
      <c r="D95" s="166"/>
      <c r="E95" s="168"/>
      <c r="F95" s="176"/>
      <c r="G95" s="168"/>
      <c r="H95" s="168"/>
      <c r="I95" s="171"/>
      <c r="J95" s="180"/>
      <c r="K95" s="180"/>
      <c r="L95" s="180"/>
      <c r="M95" s="12"/>
    </row>
    <row r="96" spans="1:13" x14ac:dyDescent="0.2">
      <c r="A96" s="178"/>
      <c r="B96" s="185"/>
      <c r="C96" s="177"/>
      <c r="D96" s="166"/>
      <c r="E96" s="168"/>
      <c r="F96" s="176"/>
      <c r="G96" s="168"/>
      <c r="H96" s="168"/>
      <c r="I96" s="172"/>
      <c r="J96" s="180"/>
      <c r="K96" s="180"/>
      <c r="L96" s="180"/>
      <c r="M96" s="12"/>
    </row>
    <row r="97" spans="1:13" x14ac:dyDescent="0.2">
      <c r="A97" s="178"/>
      <c r="B97" s="185"/>
      <c r="C97" s="177"/>
      <c r="D97" s="172"/>
      <c r="E97" s="172"/>
      <c r="F97" s="176"/>
      <c r="G97" s="172"/>
      <c r="H97" s="172"/>
      <c r="I97" s="172"/>
      <c r="J97" s="180"/>
      <c r="K97" s="180"/>
      <c r="L97" s="180"/>
      <c r="M97" s="12"/>
    </row>
    <row r="98" spans="1:13" x14ac:dyDescent="0.2">
      <c r="A98" s="178"/>
      <c r="B98" s="185"/>
      <c r="C98" s="177"/>
      <c r="D98" s="166"/>
      <c r="E98" s="168"/>
      <c r="F98" s="176"/>
      <c r="G98" s="168"/>
      <c r="H98" s="168"/>
      <c r="I98" s="171"/>
      <c r="J98" s="180"/>
      <c r="K98" s="180"/>
      <c r="L98" s="180"/>
      <c r="M98" s="12"/>
    </row>
    <row r="99" spans="1:13" x14ac:dyDescent="0.2">
      <c r="A99" s="178"/>
      <c r="B99" s="185"/>
      <c r="C99" s="177"/>
      <c r="D99" s="168"/>
      <c r="E99" s="168"/>
      <c r="F99" s="176"/>
      <c r="G99" s="168"/>
      <c r="H99" s="168"/>
      <c r="I99" s="175"/>
      <c r="J99" s="180"/>
      <c r="K99" s="183"/>
      <c r="L99" s="183"/>
      <c r="M99" s="12"/>
    </row>
    <row r="100" spans="1:13" x14ac:dyDescent="0.2">
      <c r="A100" s="178"/>
      <c r="B100" s="179"/>
      <c r="C100" s="177"/>
      <c r="D100" s="168"/>
      <c r="E100" s="168"/>
      <c r="F100" s="176"/>
      <c r="G100" s="168"/>
      <c r="H100" s="168"/>
      <c r="I100" s="171"/>
      <c r="J100" s="180"/>
      <c r="K100" s="183"/>
      <c r="L100" s="180"/>
      <c r="M100" s="12"/>
    </row>
    <row r="101" spans="1:13" x14ac:dyDescent="0.2">
      <c r="A101" s="178"/>
      <c r="B101" s="179"/>
      <c r="C101" s="177"/>
      <c r="D101" s="168"/>
      <c r="E101" s="168"/>
      <c r="F101" s="176"/>
      <c r="G101" s="168"/>
      <c r="H101" s="172"/>
      <c r="I101" s="168"/>
      <c r="J101" s="180"/>
      <c r="K101" s="183"/>
      <c r="L101" s="180"/>
      <c r="M101" s="12"/>
    </row>
    <row r="102" spans="1:13" x14ac:dyDescent="0.2">
      <c r="A102" s="178"/>
      <c r="B102" s="179"/>
      <c r="C102" s="177"/>
      <c r="D102" s="168"/>
      <c r="E102" s="168"/>
      <c r="F102" s="176"/>
      <c r="G102" s="168"/>
      <c r="H102" s="168"/>
      <c r="I102" s="171"/>
      <c r="J102" s="180"/>
      <c r="K102" s="183"/>
      <c r="L102" s="180"/>
      <c r="M102" s="12"/>
    </row>
    <row r="103" spans="1:13" x14ac:dyDescent="0.2">
      <c r="A103" s="178"/>
      <c r="B103" s="179"/>
      <c r="C103" s="177"/>
      <c r="D103" s="168"/>
      <c r="E103" s="168"/>
      <c r="F103" s="176"/>
      <c r="G103" s="168"/>
      <c r="H103" s="168"/>
      <c r="I103" s="171"/>
      <c r="J103" s="180"/>
      <c r="K103" s="183"/>
      <c r="L103" s="180"/>
      <c r="M103" s="12"/>
    </row>
    <row r="104" spans="1:13" x14ac:dyDescent="0.2">
      <c r="A104" s="178"/>
      <c r="B104" s="179"/>
      <c r="C104" s="177"/>
      <c r="D104" s="168"/>
      <c r="E104" s="168"/>
      <c r="F104" s="176"/>
      <c r="G104" s="168"/>
      <c r="H104" s="172"/>
      <c r="I104" s="167"/>
      <c r="J104" s="180"/>
      <c r="K104" s="183"/>
      <c r="L104" s="181"/>
      <c r="M104" s="12"/>
    </row>
    <row r="105" spans="1:13" x14ac:dyDescent="0.2">
      <c r="A105" s="178"/>
      <c r="B105" s="179"/>
      <c r="C105" s="177"/>
      <c r="D105" s="168"/>
      <c r="E105" s="168"/>
      <c r="F105" s="176"/>
      <c r="G105" s="168"/>
      <c r="H105" s="172"/>
      <c r="I105" s="172"/>
      <c r="J105" s="180"/>
      <c r="K105" s="180"/>
      <c r="L105" s="180"/>
      <c r="M105" s="12"/>
    </row>
    <row r="106" spans="1:13" x14ac:dyDescent="0.2">
      <c r="A106" s="178"/>
      <c r="B106" s="179"/>
      <c r="C106" s="177"/>
      <c r="D106" s="172"/>
      <c r="E106" s="172"/>
      <c r="F106" s="176"/>
      <c r="G106" s="172"/>
      <c r="H106" s="172"/>
      <c r="I106" s="171"/>
      <c r="J106" s="180"/>
      <c r="K106" s="180"/>
      <c r="L106" s="180"/>
      <c r="M106" s="12"/>
    </row>
    <row r="107" spans="1:13" x14ac:dyDescent="0.2">
      <c r="A107" s="178"/>
      <c r="B107" s="179"/>
      <c r="C107" s="177"/>
      <c r="D107" s="168"/>
      <c r="E107" s="168"/>
      <c r="F107" s="176"/>
      <c r="G107" s="168"/>
      <c r="H107" s="168"/>
      <c r="I107" s="174"/>
      <c r="J107" s="180"/>
      <c r="K107" s="180"/>
      <c r="L107" s="182"/>
      <c r="M107" s="12"/>
    </row>
    <row r="108" spans="1:13" x14ac:dyDescent="0.2">
      <c r="A108" s="178"/>
      <c r="B108" s="179"/>
      <c r="C108" s="177"/>
      <c r="D108" s="166"/>
      <c r="E108" s="166"/>
      <c r="F108" s="176"/>
      <c r="G108" s="166"/>
      <c r="H108" s="166"/>
      <c r="I108" s="171"/>
      <c r="J108" s="180"/>
      <c r="K108" s="180"/>
      <c r="L108" s="180"/>
      <c r="M108" s="12"/>
    </row>
    <row r="109" spans="1:13" x14ac:dyDescent="0.2">
      <c r="A109" s="178"/>
      <c r="B109" s="179"/>
      <c r="C109" s="177"/>
      <c r="D109" s="172"/>
      <c r="E109" s="172"/>
      <c r="F109" s="176"/>
      <c r="G109" s="172"/>
      <c r="H109" s="172"/>
      <c r="I109" s="175"/>
      <c r="J109" s="180"/>
      <c r="K109" s="180"/>
      <c r="L109" s="183"/>
      <c r="M109" s="12"/>
    </row>
    <row r="110" spans="1:13" x14ac:dyDescent="0.2">
      <c r="A110" s="178"/>
      <c r="B110" s="179"/>
      <c r="C110" s="177"/>
      <c r="D110" s="11"/>
      <c r="E110" s="11"/>
      <c r="F110" s="16"/>
      <c r="G110" s="11"/>
      <c r="H110" s="11"/>
      <c r="I110" s="10"/>
      <c r="J110" s="72"/>
      <c r="K110" s="72"/>
      <c r="L110" s="72"/>
      <c r="M110" s="12"/>
    </row>
    <row r="111" spans="1:13" x14ac:dyDescent="0.2">
      <c r="A111" s="178"/>
      <c r="B111" s="179"/>
      <c r="C111" s="177"/>
      <c r="D111" s="11"/>
      <c r="E111" s="11"/>
      <c r="F111" s="16"/>
      <c r="G111" s="11"/>
      <c r="H111" s="11"/>
      <c r="I111" s="10"/>
      <c r="J111" s="72"/>
      <c r="K111" s="72"/>
      <c r="L111" s="72"/>
      <c r="M111" s="12"/>
    </row>
    <row r="112" spans="1:13" x14ac:dyDescent="0.2">
      <c r="A112" s="178"/>
      <c r="B112" s="179"/>
      <c r="C112" s="177"/>
      <c r="D112" s="11"/>
      <c r="E112" s="11"/>
      <c r="F112" s="16"/>
      <c r="G112" s="11"/>
      <c r="H112" s="11"/>
      <c r="I112" s="10"/>
      <c r="J112" s="72"/>
      <c r="K112" s="72"/>
      <c r="L112" s="72"/>
      <c r="M112" s="12"/>
    </row>
    <row r="113" spans="1:13" x14ac:dyDescent="0.2">
      <c r="A113" s="178"/>
      <c r="B113" s="179"/>
      <c r="C113" s="177"/>
      <c r="D113" s="11"/>
      <c r="E113" s="11"/>
      <c r="F113" s="16"/>
      <c r="G113" s="11"/>
      <c r="H113" s="11"/>
      <c r="I113" s="10"/>
      <c r="J113" s="72"/>
      <c r="K113" s="72"/>
      <c r="L113" s="72"/>
      <c r="M113" s="12"/>
    </row>
    <row r="114" spans="1:13" x14ac:dyDescent="0.2">
      <c r="A114" s="178"/>
      <c r="B114" s="179"/>
      <c r="C114" s="177"/>
      <c r="D114" s="11"/>
      <c r="E114" s="11"/>
      <c r="F114" s="16"/>
      <c r="G114" s="11"/>
      <c r="H114" s="11"/>
      <c r="I114" s="10"/>
      <c r="J114" s="72"/>
      <c r="K114" s="72"/>
      <c r="L114" s="72"/>
      <c r="M114" s="12"/>
    </row>
    <row r="115" spans="1:13" x14ac:dyDescent="0.2">
      <c r="A115" s="178"/>
      <c r="B115" s="179"/>
      <c r="C115" s="177"/>
      <c r="D115" s="11"/>
      <c r="E115" s="11"/>
      <c r="F115" s="16"/>
      <c r="G115" s="11"/>
      <c r="H115" s="11"/>
      <c r="I115" s="10"/>
      <c r="J115" s="72"/>
      <c r="K115" s="72"/>
      <c r="L115" s="72"/>
      <c r="M115" s="12"/>
    </row>
    <row r="116" spans="1:13" x14ac:dyDescent="0.2">
      <c r="A116" s="178"/>
      <c r="B116" s="179"/>
      <c r="C116" s="177"/>
      <c r="D116" s="11"/>
      <c r="E116" s="11"/>
      <c r="F116" s="16"/>
      <c r="G116" s="11"/>
      <c r="H116" s="11"/>
      <c r="I116" s="10"/>
      <c r="J116" s="72"/>
      <c r="K116" s="72"/>
      <c r="L116" s="72"/>
      <c r="M116" s="12"/>
    </row>
    <row r="117" spans="1:13" x14ac:dyDescent="0.2">
      <c r="A117" s="178"/>
      <c r="B117" s="179"/>
      <c r="C117" s="177"/>
      <c r="D117" s="11"/>
      <c r="E117" s="11"/>
      <c r="F117" s="16"/>
      <c r="G117" s="11"/>
      <c r="H117" s="11"/>
      <c r="I117" s="86"/>
      <c r="J117" s="72"/>
      <c r="K117" s="73"/>
      <c r="L117" s="73"/>
      <c r="M117" s="12"/>
    </row>
    <row r="118" spans="1:13" x14ac:dyDescent="0.2">
      <c r="A118" s="178"/>
      <c r="B118" s="179"/>
      <c r="C118" s="177"/>
      <c r="D118" s="11"/>
      <c r="E118" s="11"/>
      <c r="F118" s="16"/>
      <c r="G118" s="11"/>
      <c r="H118" s="11"/>
      <c r="I118" s="11"/>
      <c r="J118" s="72"/>
      <c r="K118" s="72"/>
      <c r="L118" s="73"/>
      <c r="M118" s="12"/>
    </row>
    <row r="119" spans="1:13" x14ac:dyDescent="0.2">
      <c r="A119" s="178"/>
      <c r="B119" s="179"/>
      <c r="C119" s="177"/>
      <c r="D119" s="11"/>
      <c r="E119" s="11"/>
      <c r="F119" s="16"/>
      <c r="G119" s="11"/>
      <c r="H119" s="11"/>
      <c r="I119" s="10"/>
      <c r="J119" s="72"/>
      <c r="K119" s="72"/>
      <c r="L119" s="72"/>
      <c r="M119" s="12"/>
    </row>
    <row r="120" spans="1:13" x14ac:dyDescent="0.2">
      <c r="A120" s="178"/>
      <c r="B120" s="179"/>
      <c r="C120" s="177"/>
      <c r="D120" s="11"/>
      <c r="E120" s="11"/>
      <c r="F120" s="16"/>
      <c r="G120" s="11"/>
      <c r="H120" s="11"/>
      <c r="I120" s="15"/>
      <c r="J120" s="72"/>
      <c r="K120" s="72"/>
      <c r="L120" s="75"/>
      <c r="M120" s="12"/>
    </row>
    <row r="121" spans="1:13" x14ac:dyDescent="0.2">
      <c r="A121" s="178"/>
      <c r="B121" s="179"/>
      <c r="C121" s="177"/>
      <c r="D121" s="11"/>
      <c r="E121" s="11"/>
      <c r="F121" s="16"/>
      <c r="G121" s="11"/>
      <c r="H121" s="11"/>
      <c r="I121" s="10"/>
      <c r="J121" s="72"/>
      <c r="K121" s="72"/>
      <c r="L121" s="72"/>
      <c r="M121" s="12"/>
    </row>
    <row r="122" spans="1:13" x14ac:dyDescent="0.2">
      <c r="A122" s="18"/>
      <c r="B122" s="19"/>
      <c r="C122" s="17"/>
      <c r="D122" s="11"/>
      <c r="E122" s="11"/>
      <c r="F122" s="16"/>
      <c r="G122" s="11"/>
      <c r="H122" s="11"/>
      <c r="I122" s="10"/>
      <c r="J122" s="72"/>
      <c r="K122" s="72"/>
      <c r="L122" s="72"/>
      <c r="M122" s="12"/>
    </row>
    <row r="123" spans="1:13" x14ac:dyDescent="0.2">
      <c r="A123" s="18"/>
      <c r="B123" s="19"/>
      <c r="C123" s="17"/>
      <c r="D123" s="11"/>
      <c r="E123" s="11"/>
      <c r="F123" s="16"/>
      <c r="G123" s="11"/>
      <c r="H123" s="11"/>
      <c r="I123" s="10"/>
      <c r="J123" s="72"/>
      <c r="K123" s="72"/>
      <c r="L123" s="72"/>
      <c r="M123" s="12"/>
    </row>
    <row r="124" spans="1:13" x14ac:dyDescent="0.2">
      <c r="A124" s="18"/>
      <c r="B124" s="19"/>
      <c r="C124" s="17"/>
      <c r="D124" s="11"/>
      <c r="E124" s="11"/>
      <c r="F124" s="16"/>
      <c r="G124" s="11"/>
      <c r="H124" s="11"/>
      <c r="I124" s="10"/>
      <c r="J124" s="72"/>
      <c r="K124" s="72"/>
      <c r="L124" s="72"/>
      <c r="M124" s="12"/>
    </row>
    <row r="125" spans="1:13" x14ac:dyDescent="0.2">
      <c r="A125" s="18"/>
      <c r="B125" s="19"/>
      <c r="C125" s="17"/>
      <c r="D125" s="11"/>
      <c r="E125" s="11"/>
      <c r="F125" s="16"/>
      <c r="G125" s="11"/>
      <c r="H125" s="11"/>
      <c r="I125" s="10"/>
      <c r="J125" s="72"/>
      <c r="K125" s="72"/>
      <c r="L125" s="72"/>
      <c r="M125" s="12"/>
    </row>
    <row r="126" spans="1:13" x14ac:dyDescent="0.2">
      <c r="A126" s="18"/>
      <c r="B126" s="19"/>
      <c r="C126" s="17"/>
      <c r="D126" s="11"/>
      <c r="E126" s="11"/>
      <c r="F126" s="16"/>
      <c r="G126" s="11"/>
      <c r="H126" s="11"/>
      <c r="I126" s="10"/>
      <c r="J126" s="72"/>
      <c r="K126" s="72"/>
      <c r="L126" s="72"/>
      <c r="M126" s="12"/>
    </row>
    <row r="127" spans="1:13" x14ac:dyDescent="0.2">
      <c r="A127" s="18"/>
      <c r="B127" s="19"/>
      <c r="C127" s="17"/>
      <c r="D127" s="11"/>
      <c r="E127" s="11"/>
      <c r="F127" s="16"/>
      <c r="G127" s="11"/>
      <c r="H127" s="11"/>
      <c r="I127" s="13"/>
      <c r="J127" s="72"/>
      <c r="K127" s="72"/>
      <c r="L127" s="73"/>
      <c r="M127" s="12"/>
    </row>
    <row r="128" spans="1:13" x14ac:dyDescent="0.2">
      <c r="A128" s="18"/>
      <c r="B128" s="19"/>
      <c r="C128" s="17"/>
      <c r="D128" s="11"/>
      <c r="E128" s="11"/>
      <c r="F128" s="16"/>
      <c r="G128" s="11"/>
      <c r="H128" s="11"/>
      <c r="I128" s="11"/>
      <c r="J128" s="72"/>
      <c r="K128" s="72"/>
      <c r="L128" s="72"/>
      <c r="M128" s="12"/>
    </row>
    <row r="129" spans="1:13" x14ac:dyDescent="0.2">
      <c r="A129" s="18"/>
      <c r="B129" s="19"/>
      <c r="C129" s="17"/>
      <c r="D129" s="11"/>
      <c r="E129" s="11"/>
      <c r="F129" s="16"/>
      <c r="G129" s="11"/>
      <c r="H129" s="11"/>
      <c r="I129" s="10"/>
      <c r="J129" s="72"/>
      <c r="K129" s="72"/>
      <c r="L129" s="72"/>
      <c r="M129" s="12"/>
    </row>
    <row r="130" spans="1:13" x14ac:dyDescent="0.2">
      <c r="A130" s="18"/>
      <c r="B130" s="19"/>
      <c r="C130" s="17"/>
      <c r="D130" s="11"/>
      <c r="E130" s="11"/>
      <c r="F130" s="16"/>
      <c r="G130" s="11"/>
      <c r="H130" s="11"/>
      <c r="I130" s="10"/>
      <c r="J130" s="72"/>
      <c r="K130" s="72"/>
      <c r="L130" s="72"/>
      <c r="M130" s="12"/>
    </row>
    <row r="131" spans="1:13" x14ac:dyDescent="0.2">
      <c r="A131" s="18"/>
      <c r="B131" s="19"/>
      <c r="C131" s="17"/>
      <c r="D131" s="11"/>
      <c r="E131" s="11"/>
      <c r="F131" s="16"/>
      <c r="G131" s="11"/>
      <c r="H131" s="11"/>
      <c r="I131" s="15"/>
      <c r="J131" s="72"/>
      <c r="K131" s="72"/>
      <c r="L131" s="75"/>
      <c r="M131" s="12"/>
    </row>
    <row r="132" spans="1:13" x14ac:dyDescent="0.2">
      <c r="A132" s="18"/>
      <c r="B132" s="19"/>
      <c r="C132" s="17"/>
      <c r="D132" s="11"/>
      <c r="E132" s="11"/>
      <c r="F132" s="16"/>
      <c r="G132" s="11"/>
      <c r="H132" s="11"/>
      <c r="I132" s="10"/>
      <c r="J132" s="72"/>
      <c r="K132" s="72"/>
      <c r="L132" s="72"/>
      <c r="M132" s="12"/>
    </row>
    <row r="133" spans="1:13" x14ac:dyDescent="0.2">
      <c r="A133" s="18"/>
      <c r="B133" s="19"/>
      <c r="C133" s="17"/>
      <c r="D133" s="11"/>
      <c r="E133" s="11"/>
      <c r="F133" s="16"/>
      <c r="G133" s="11"/>
      <c r="H133" s="11"/>
      <c r="I133" s="11"/>
      <c r="J133" s="72"/>
      <c r="K133" s="72"/>
      <c r="L133" s="72"/>
      <c r="M133" s="12"/>
    </row>
    <row r="134" spans="1:13" x14ac:dyDescent="0.2">
      <c r="A134" s="18"/>
      <c r="B134" s="19"/>
      <c r="C134" s="17"/>
      <c r="D134" s="11"/>
      <c r="E134" s="11"/>
      <c r="F134" s="16"/>
      <c r="G134" s="11"/>
      <c r="H134" s="11"/>
      <c r="I134" s="11"/>
      <c r="J134" s="72"/>
      <c r="K134" s="72"/>
      <c r="L134" s="72"/>
      <c r="M134" s="12"/>
    </row>
    <row r="135" spans="1:13" x14ac:dyDescent="0.2">
      <c r="A135" s="18"/>
      <c r="B135" s="19"/>
      <c r="C135" s="17"/>
      <c r="D135" s="11"/>
      <c r="E135" s="11"/>
      <c r="F135" s="16"/>
      <c r="G135" s="11"/>
      <c r="H135" s="10"/>
      <c r="I135" s="11"/>
      <c r="J135" s="72"/>
      <c r="K135" s="72"/>
      <c r="L135" s="72"/>
      <c r="M135" s="12"/>
    </row>
    <row r="136" spans="1:13" x14ac:dyDescent="0.2">
      <c r="A136" s="18"/>
      <c r="B136" s="19"/>
      <c r="C136" s="17"/>
      <c r="D136" s="11"/>
      <c r="E136" s="11"/>
      <c r="F136" s="16"/>
      <c r="G136" s="11"/>
      <c r="H136" s="10"/>
      <c r="I136" s="11"/>
      <c r="J136" s="72"/>
      <c r="K136" s="72"/>
      <c r="L136" s="72"/>
      <c r="M136" s="12"/>
    </row>
    <row r="137" spans="1:13" x14ac:dyDescent="0.2">
      <c r="A137" s="18"/>
      <c r="B137" s="19"/>
      <c r="C137" s="17"/>
      <c r="D137" s="11"/>
      <c r="E137" s="11"/>
      <c r="F137" s="16"/>
      <c r="G137" s="11"/>
      <c r="H137" s="10"/>
      <c r="I137" s="11"/>
      <c r="J137" s="72"/>
      <c r="K137" s="75"/>
      <c r="L137" s="72"/>
      <c r="M137" s="12"/>
    </row>
    <row r="138" spans="1:13" x14ac:dyDescent="0.2">
      <c r="A138" s="18"/>
      <c r="B138" s="19"/>
      <c r="C138" s="17"/>
      <c r="D138" s="11"/>
      <c r="E138" s="11"/>
      <c r="F138" s="16"/>
      <c r="G138" s="11"/>
      <c r="H138" s="10"/>
      <c r="I138" s="11"/>
      <c r="J138" s="72"/>
      <c r="K138" s="75"/>
      <c r="L138" s="72"/>
      <c r="M138" s="12"/>
    </row>
    <row r="139" spans="1:13" x14ac:dyDescent="0.2">
      <c r="A139" s="18"/>
      <c r="B139" s="19"/>
      <c r="C139" s="17"/>
      <c r="D139" s="11"/>
      <c r="E139" s="11"/>
      <c r="F139" s="16"/>
      <c r="G139" s="11"/>
      <c r="H139" s="10"/>
      <c r="I139" s="11"/>
      <c r="J139" s="72"/>
      <c r="K139" s="75"/>
      <c r="L139" s="72"/>
      <c r="M139" s="12"/>
    </row>
    <row r="140" spans="1:13" x14ac:dyDescent="0.2">
      <c r="A140" s="18"/>
      <c r="B140" s="19"/>
      <c r="C140" s="17"/>
      <c r="D140" s="11"/>
      <c r="E140" s="11"/>
      <c r="F140" s="16"/>
      <c r="G140" s="11"/>
      <c r="H140" s="11"/>
      <c r="I140" s="163"/>
      <c r="J140" s="72"/>
      <c r="K140" s="75"/>
      <c r="L140" s="75"/>
      <c r="M140" s="12"/>
    </row>
    <row r="141" spans="1:13" x14ac:dyDescent="0.2">
      <c r="A141" s="18"/>
      <c r="B141" s="19"/>
      <c r="C141" s="17"/>
      <c r="D141" s="11"/>
      <c r="E141" s="11"/>
      <c r="F141" s="16"/>
      <c r="G141" s="11"/>
      <c r="H141" s="11"/>
      <c r="I141" s="15"/>
      <c r="J141" s="72"/>
      <c r="K141" s="75"/>
      <c r="L141" s="75"/>
      <c r="M141" s="12"/>
    </row>
    <row r="142" spans="1:13" x14ac:dyDescent="0.2">
      <c r="A142" s="18"/>
      <c r="B142" s="19"/>
      <c r="C142" s="17"/>
      <c r="D142" s="11"/>
      <c r="E142" s="11"/>
      <c r="F142" s="16"/>
      <c r="G142" s="11"/>
      <c r="H142" s="11"/>
      <c r="I142" s="15"/>
      <c r="J142" s="72"/>
      <c r="K142" s="75"/>
      <c r="L142" s="75"/>
      <c r="M142" s="12"/>
    </row>
    <row r="143" spans="1:13" x14ac:dyDescent="0.2">
      <c r="A143" s="18"/>
      <c r="B143" s="19"/>
      <c r="C143" s="17"/>
      <c r="D143" s="11"/>
      <c r="E143" s="11"/>
      <c r="F143" s="16"/>
      <c r="G143" s="11"/>
      <c r="H143" s="11"/>
      <c r="I143" s="10"/>
      <c r="J143" s="72"/>
      <c r="K143" s="75"/>
      <c r="L143" s="72"/>
      <c r="M143" s="12"/>
    </row>
    <row r="144" spans="1:13" x14ac:dyDescent="0.2">
      <c r="A144" s="18"/>
      <c r="B144" s="19"/>
      <c r="C144" s="17"/>
      <c r="D144" s="11"/>
      <c r="E144" s="11"/>
      <c r="F144" s="16"/>
      <c r="G144" s="11"/>
      <c r="H144" s="11"/>
      <c r="I144" s="10"/>
      <c r="J144" s="72"/>
      <c r="K144" s="75"/>
      <c r="L144" s="72"/>
      <c r="M144" s="12"/>
    </row>
    <row r="145" spans="1:13" x14ac:dyDescent="0.2">
      <c r="A145" s="18"/>
      <c r="B145" s="19"/>
      <c r="C145" s="17"/>
      <c r="D145" s="11"/>
      <c r="E145" s="11"/>
      <c r="F145" s="16"/>
      <c r="G145" s="11"/>
      <c r="H145" s="11"/>
      <c r="I145" s="11"/>
      <c r="J145" s="72"/>
      <c r="K145" s="72"/>
      <c r="L145" s="72"/>
      <c r="M145" s="12"/>
    </row>
    <row r="146" spans="1:13" x14ac:dyDescent="0.2">
      <c r="A146" s="18"/>
      <c r="B146" s="19"/>
      <c r="C146" s="17"/>
      <c r="D146" s="11"/>
      <c r="E146" s="11"/>
      <c r="F146" s="16"/>
      <c r="G146" s="11"/>
      <c r="H146" s="11"/>
      <c r="I146" s="10"/>
      <c r="J146" s="72"/>
      <c r="K146" s="74"/>
      <c r="L146" s="72"/>
      <c r="M146" s="12"/>
    </row>
    <row r="147" spans="1:13" x14ac:dyDescent="0.2">
      <c r="A147" s="18"/>
      <c r="B147" s="19"/>
      <c r="C147" s="17"/>
      <c r="D147" s="11"/>
      <c r="E147" s="11"/>
      <c r="F147" s="16"/>
      <c r="G147" s="11"/>
      <c r="H147" s="11"/>
      <c r="I147" s="13"/>
      <c r="J147" s="72"/>
      <c r="K147" s="74"/>
      <c r="L147" s="73"/>
      <c r="M147" s="12"/>
    </row>
    <row r="148" spans="1:13" x14ac:dyDescent="0.2">
      <c r="A148" s="18"/>
      <c r="B148" s="19"/>
      <c r="C148" s="17"/>
      <c r="D148" s="11"/>
      <c r="E148" s="11"/>
      <c r="F148" s="16"/>
      <c r="G148" s="11"/>
      <c r="H148" s="11"/>
      <c r="I148" s="10"/>
      <c r="J148" s="72"/>
      <c r="K148" s="74"/>
      <c r="L148" s="72"/>
      <c r="M148" s="12"/>
    </row>
    <row r="149" spans="1:13" x14ac:dyDescent="0.2">
      <c r="A149" s="18"/>
      <c r="B149" s="19"/>
      <c r="C149" s="17"/>
      <c r="D149" s="11"/>
      <c r="E149" s="11"/>
      <c r="F149" s="16"/>
      <c r="G149" s="11"/>
      <c r="H149" s="11"/>
      <c r="I149" s="10"/>
      <c r="J149" s="72"/>
      <c r="K149" s="74"/>
      <c r="L149" s="72"/>
      <c r="M149" s="12"/>
    </row>
    <row r="150" spans="1:13" x14ac:dyDescent="0.2">
      <c r="A150" s="18"/>
      <c r="B150" s="19"/>
      <c r="C150" s="17"/>
      <c r="D150" s="11"/>
      <c r="E150" s="11"/>
      <c r="F150" s="16"/>
      <c r="G150" s="11"/>
      <c r="H150" s="11"/>
      <c r="I150" s="14"/>
      <c r="J150" s="72"/>
      <c r="K150" s="74"/>
      <c r="L150" s="74"/>
      <c r="M150" s="12"/>
    </row>
    <row r="151" spans="1:13" x14ac:dyDescent="0.2">
      <c r="A151" s="18"/>
      <c r="B151" s="19"/>
      <c r="C151" s="17"/>
      <c r="D151" s="11"/>
      <c r="E151" s="11"/>
      <c r="F151" s="16"/>
      <c r="G151" s="11"/>
      <c r="H151" s="11"/>
      <c r="I151" s="11"/>
      <c r="J151" s="72"/>
      <c r="K151" s="72"/>
      <c r="L151" s="72"/>
      <c r="M151" s="12"/>
    </row>
    <row r="152" spans="1:13" x14ac:dyDescent="0.2">
      <c r="A152" s="18"/>
      <c r="B152" s="19"/>
      <c r="C152" s="17"/>
      <c r="D152" s="11"/>
      <c r="E152" s="11"/>
      <c r="F152" s="16"/>
      <c r="G152" s="11"/>
      <c r="H152" s="11"/>
      <c r="I152" s="15"/>
      <c r="J152" s="72"/>
      <c r="K152" s="75"/>
      <c r="L152" s="75"/>
      <c r="M152" s="12"/>
    </row>
    <row r="153" spans="1:13" x14ac:dyDescent="0.2">
      <c r="A153" s="18"/>
      <c r="B153" s="19"/>
      <c r="C153" s="17"/>
      <c r="D153" s="11"/>
      <c r="E153" s="11"/>
      <c r="F153" s="16"/>
      <c r="G153" s="11"/>
      <c r="H153" s="11"/>
      <c r="I153" s="10"/>
      <c r="J153" s="72"/>
      <c r="K153" s="75"/>
      <c r="L153" s="72"/>
      <c r="M153" s="12"/>
    </row>
    <row r="154" spans="1:13" x14ac:dyDescent="0.2">
      <c r="A154" s="18"/>
      <c r="B154" s="19"/>
      <c r="C154" s="17"/>
      <c r="D154" s="11"/>
      <c r="E154" s="11"/>
      <c r="F154" s="16"/>
      <c r="G154" s="11"/>
      <c r="H154" s="11"/>
      <c r="I154" s="10"/>
      <c r="J154" s="72"/>
      <c r="K154" s="75"/>
      <c r="L154" s="72"/>
      <c r="M154" s="12"/>
    </row>
    <row r="155" spans="1:13" x14ac:dyDescent="0.2">
      <c r="A155" s="18"/>
      <c r="B155" s="19"/>
      <c r="C155" s="17"/>
      <c r="D155" s="11"/>
      <c r="E155" s="11"/>
      <c r="F155" s="16"/>
      <c r="G155" s="11"/>
      <c r="H155" s="11"/>
      <c r="I155" s="10"/>
      <c r="J155" s="72"/>
      <c r="K155" s="75"/>
      <c r="L155" s="72"/>
      <c r="M155" s="12"/>
    </row>
    <row r="156" spans="1:13" x14ac:dyDescent="0.2">
      <c r="A156" s="18"/>
      <c r="B156" s="19"/>
      <c r="C156" s="17"/>
      <c r="D156" s="11"/>
      <c r="E156" s="11"/>
      <c r="F156" s="16"/>
      <c r="G156" s="11"/>
      <c r="H156" s="11"/>
      <c r="I156" s="10"/>
      <c r="J156" s="72"/>
      <c r="K156" s="75"/>
      <c r="L156" s="72"/>
      <c r="M156" s="12"/>
    </row>
    <row r="157" spans="1:13" x14ac:dyDescent="0.2">
      <c r="A157" s="18"/>
      <c r="B157" s="19"/>
      <c r="C157" s="17"/>
      <c r="D157" s="11"/>
      <c r="E157" s="11"/>
      <c r="F157" s="16"/>
      <c r="G157" s="11"/>
      <c r="H157" s="11"/>
      <c r="I157" s="10"/>
      <c r="J157" s="72"/>
      <c r="K157" s="75"/>
      <c r="L157" s="72"/>
      <c r="M157" s="12"/>
    </row>
    <row r="158" spans="1:13" x14ac:dyDescent="0.2">
      <c r="A158" s="18"/>
      <c r="B158" s="19"/>
      <c r="C158" s="17"/>
      <c r="D158" s="11"/>
      <c r="E158" s="11"/>
      <c r="F158" s="16"/>
      <c r="G158" s="11"/>
      <c r="H158" s="11"/>
      <c r="I158" s="10"/>
      <c r="J158" s="72"/>
      <c r="K158" s="75"/>
      <c r="L158" s="72"/>
      <c r="M158" s="12"/>
    </row>
    <row r="159" spans="1:13" x14ac:dyDescent="0.2">
      <c r="A159" s="18"/>
      <c r="B159" s="19"/>
      <c r="C159" s="17"/>
      <c r="D159" s="11"/>
      <c r="E159" s="11"/>
      <c r="F159" s="16"/>
      <c r="G159" s="11"/>
      <c r="H159" s="11"/>
      <c r="I159" s="10"/>
      <c r="J159" s="72"/>
      <c r="K159" s="75"/>
      <c r="L159" s="72"/>
      <c r="M159" s="12"/>
    </row>
    <row r="160" spans="1:13" x14ac:dyDescent="0.2">
      <c r="A160" s="18"/>
      <c r="B160" s="19"/>
      <c r="C160" s="17"/>
      <c r="D160" s="11"/>
      <c r="E160" s="11"/>
      <c r="F160" s="16"/>
      <c r="G160" s="11"/>
      <c r="H160" s="11"/>
      <c r="I160" s="13"/>
      <c r="J160" s="72"/>
      <c r="K160" s="75"/>
      <c r="L160" s="73"/>
      <c r="M160" s="12"/>
    </row>
    <row r="161" spans="1:13" x14ac:dyDescent="0.2">
      <c r="A161" s="18"/>
      <c r="B161" s="19"/>
      <c r="C161" s="17"/>
      <c r="D161" s="11"/>
      <c r="E161" s="11"/>
      <c r="F161" s="16"/>
      <c r="G161" s="11"/>
      <c r="H161" s="11"/>
      <c r="I161" s="10"/>
      <c r="J161" s="72"/>
      <c r="K161" s="75"/>
      <c r="L161" s="72"/>
      <c r="M161" s="12"/>
    </row>
    <row r="162" spans="1:13" x14ac:dyDescent="0.2">
      <c r="A162" s="18"/>
      <c r="B162" s="19"/>
      <c r="C162" s="17"/>
      <c r="D162" s="11"/>
      <c r="E162" s="11"/>
      <c r="F162" s="16"/>
      <c r="G162" s="11"/>
      <c r="H162" s="11"/>
      <c r="I162" s="10"/>
      <c r="J162" s="72"/>
      <c r="K162" s="75"/>
      <c r="L162" s="72"/>
      <c r="M162" s="12"/>
    </row>
    <row r="163" spans="1:13" x14ac:dyDescent="0.2">
      <c r="A163" s="18"/>
      <c r="B163" s="19"/>
      <c r="C163" s="17"/>
      <c r="D163" s="11"/>
      <c r="E163" s="11"/>
      <c r="F163" s="16"/>
      <c r="G163" s="11"/>
      <c r="H163" s="11"/>
      <c r="I163" s="15"/>
      <c r="J163" s="72"/>
      <c r="K163" s="75"/>
      <c r="L163" s="75"/>
      <c r="M163" s="12"/>
    </row>
    <row r="164" spans="1:13" x14ac:dyDescent="0.2">
      <c r="A164" s="18"/>
      <c r="B164" s="19"/>
      <c r="C164" s="17"/>
      <c r="D164" s="11"/>
      <c r="E164" s="11"/>
      <c r="F164" s="16"/>
      <c r="G164" s="11"/>
      <c r="H164" s="11"/>
      <c r="I164" s="10"/>
      <c r="J164" s="72"/>
      <c r="K164" s="75"/>
      <c r="L164" s="72"/>
      <c r="M164" s="12"/>
    </row>
    <row r="165" spans="1:13" x14ac:dyDescent="0.2">
      <c r="A165" s="18"/>
      <c r="B165" s="19"/>
      <c r="C165" s="17"/>
      <c r="D165" s="11"/>
      <c r="E165" s="11"/>
      <c r="F165" s="16"/>
      <c r="G165" s="11"/>
      <c r="H165" s="11"/>
      <c r="I165" s="10"/>
      <c r="J165" s="72"/>
      <c r="K165" s="75"/>
      <c r="L165" s="72"/>
      <c r="M165" s="12"/>
    </row>
    <row r="166" spans="1:13" x14ac:dyDescent="0.2">
      <c r="A166" s="18"/>
      <c r="B166" s="19"/>
      <c r="C166" s="17"/>
      <c r="D166" s="11"/>
      <c r="E166" s="11"/>
      <c r="F166" s="16"/>
      <c r="G166" s="11"/>
      <c r="H166" s="11"/>
      <c r="I166" s="10"/>
      <c r="J166" s="72"/>
      <c r="K166" s="75"/>
      <c r="L166" s="72"/>
      <c r="M166" s="12"/>
    </row>
    <row r="167" spans="1:13" x14ac:dyDescent="0.2">
      <c r="A167" s="18"/>
      <c r="B167" s="19"/>
      <c r="C167" s="17"/>
      <c r="D167" s="11"/>
      <c r="E167" s="11"/>
      <c r="F167" s="16"/>
      <c r="G167" s="11"/>
      <c r="H167" s="11"/>
      <c r="I167" s="10"/>
      <c r="J167" s="72"/>
      <c r="K167" s="75"/>
      <c r="L167" s="72"/>
      <c r="M167" s="12"/>
    </row>
    <row r="168" spans="1:13" x14ac:dyDescent="0.2">
      <c r="A168" s="18"/>
      <c r="B168" s="19"/>
      <c r="C168" s="17"/>
      <c r="D168" s="11"/>
      <c r="E168" s="11"/>
      <c r="F168" s="16"/>
      <c r="G168" s="11"/>
      <c r="H168" s="10"/>
      <c r="I168" s="11"/>
      <c r="J168" s="72"/>
      <c r="K168" s="72"/>
      <c r="L168" s="72"/>
      <c r="M168" s="12"/>
    </row>
    <row r="169" spans="1:13" x14ac:dyDescent="0.2">
      <c r="A169" s="18"/>
      <c r="B169" s="19"/>
      <c r="C169" s="17"/>
      <c r="D169" s="11"/>
      <c r="E169" s="11"/>
      <c r="F169" s="16"/>
      <c r="G169" s="11"/>
      <c r="H169" s="10"/>
      <c r="I169" s="11"/>
      <c r="J169" s="72"/>
      <c r="K169" s="72"/>
      <c r="L169" s="72"/>
      <c r="M169" s="12"/>
    </row>
    <row r="170" spans="1:13" x14ac:dyDescent="0.2">
      <c r="A170" s="18"/>
      <c r="B170" s="19"/>
      <c r="C170" s="17"/>
      <c r="D170" s="11"/>
      <c r="E170" s="11"/>
      <c r="F170" s="16"/>
      <c r="G170" s="11"/>
      <c r="H170" s="11"/>
      <c r="I170" s="13"/>
      <c r="J170" s="72"/>
      <c r="K170" s="73"/>
      <c r="L170" s="73"/>
      <c r="M170" s="12"/>
    </row>
    <row r="171" spans="1:13" x14ac:dyDescent="0.2">
      <c r="A171" s="18"/>
      <c r="B171" s="19"/>
      <c r="C171" s="17"/>
      <c r="D171" s="11"/>
      <c r="E171" s="11"/>
      <c r="F171" s="16"/>
      <c r="G171" s="11"/>
      <c r="H171" s="11"/>
      <c r="I171" s="10"/>
      <c r="J171" s="72"/>
      <c r="K171" s="73"/>
      <c r="L171" s="72"/>
      <c r="M171" s="12"/>
    </row>
    <row r="172" spans="1:13" x14ac:dyDescent="0.2">
      <c r="A172" s="18"/>
      <c r="B172" s="19"/>
      <c r="C172" s="17"/>
      <c r="D172" s="11"/>
      <c r="E172" s="11"/>
      <c r="F172" s="16"/>
      <c r="G172" s="11"/>
      <c r="H172" s="11"/>
      <c r="I172" s="10"/>
      <c r="J172" s="72"/>
      <c r="K172" s="73"/>
      <c r="L172" s="72"/>
      <c r="M172" s="12"/>
    </row>
    <row r="173" spans="1:13" x14ac:dyDescent="0.2">
      <c r="A173" s="18"/>
      <c r="B173" s="19"/>
      <c r="C173" s="17"/>
      <c r="D173" s="11"/>
      <c r="E173" s="11"/>
      <c r="F173" s="16"/>
      <c r="G173" s="11"/>
      <c r="H173" s="11"/>
      <c r="I173" s="10"/>
      <c r="J173" s="72"/>
      <c r="K173" s="73"/>
      <c r="L173" s="72"/>
      <c r="M173" s="12"/>
    </row>
    <row r="174" spans="1:13" x14ac:dyDescent="0.2">
      <c r="A174" s="18"/>
      <c r="B174" s="19"/>
      <c r="C174" s="17"/>
      <c r="D174" s="11"/>
      <c r="E174" s="11"/>
      <c r="F174" s="16"/>
      <c r="G174" s="11"/>
      <c r="H174" s="11"/>
      <c r="I174" s="15"/>
      <c r="J174" s="72"/>
      <c r="K174" s="73"/>
      <c r="L174" s="75"/>
      <c r="M174" s="12"/>
    </row>
    <row r="175" spans="1:13" x14ac:dyDescent="0.2">
      <c r="A175" s="18"/>
      <c r="B175" s="19"/>
      <c r="C175" s="17"/>
      <c r="D175" s="11"/>
      <c r="E175" s="11"/>
      <c r="F175" s="16"/>
      <c r="G175" s="11"/>
      <c r="H175" s="11"/>
      <c r="I175" s="10"/>
      <c r="J175" s="72"/>
      <c r="K175" s="73"/>
      <c r="L175" s="72"/>
      <c r="M175" s="12"/>
    </row>
    <row r="176" spans="1:13" x14ac:dyDescent="0.2">
      <c r="A176" s="18"/>
      <c r="B176" s="19"/>
      <c r="C176" s="17"/>
      <c r="D176" s="11"/>
      <c r="E176" s="11"/>
      <c r="F176" s="16"/>
      <c r="G176" s="11"/>
      <c r="H176" s="11"/>
      <c r="I176" s="10"/>
      <c r="J176" s="72"/>
      <c r="K176" s="73"/>
      <c r="L176" s="72"/>
      <c r="M176" s="12"/>
    </row>
    <row r="177" spans="1:13" x14ac:dyDescent="0.2">
      <c r="A177" s="18"/>
      <c r="B177" s="19"/>
      <c r="C177" s="17"/>
      <c r="D177" s="11"/>
      <c r="E177" s="11"/>
      <c r="F177" s="16"/>
      <c r="G177" s="11"/>
      <c r="H177" s="11"/>
      <c r="I177" s="10"/>
      <c r="J177" s="72"/>
      <c r="K177" s="73"/>
      <c r="L177" s="72"/>
      <c r="M177" s="12"/>
    </row>
    <row r="178" spans="1:13" x14ac:dyDescent="0.2">
      <c r="A178" s="18"/>
      <c r="B178" s="19"/>
      <c r="C178" s="17"/>
      <c r="D178" s="11"/>
      <c r="E178" s="11"/>
      <c r="F178" s="16"/>
      <c r="G178" s="11"/>
      <c r="H178" s="11"/>
      <c r="I178" s="11"/>
      <c r="J178" s="72"/>
      <c r="K178" s="72"/>
      <c r="L178" s="162"/>
      <c r="M178" s="12"/>
    </row>
    <row r="179" spans="1:13" x14ac:dyDescent="0.2">
      <c r="A179" s="18"/>
      <c r="B179" s="19"/>
      <c r="C179" s="17"/>
      <c r="D179" s="11"/>
      <c r="E179" s="11"/>
      <c r="F179" s="16"/>
      <c r="G179" s="11"/>
      <c r="H179" s="11"/>
      <c r="I179" s="11"/>
      <c r="J179" s="72"/>
      <c r="K179" s="72"/>
      <c r="L179" s="162"/>
      <c r="M179" s="12"/>
    </row>
    <row r="180" spans="1:13" x14ac:dyDescent="0.2">
      <c r="A180" s="18"/>
      <c r="B180" s="19"/>
      <c r="C180" s="17"/>
      <c r="D180" s="11"/>
      <c r="E180" s="11"/>
      <c r="F180" s="16"/>
      <c r="G180" s="11"/>
      <c r="H180" s="11"/>
      <c r="I180" s="11"/>
      <c r="J180" s="72"/>
      <c r="K180" s="72"/>
      <c r="L180" s="162"/>
      <c r="M180" s="12"/>
    </row>
    <row r="181" spans="1:13" x14ac:dyDescent="0.2">
      <c r="A181" s="18"/>
      <c r="B181" s="19"/>
      <c r="C181" s="17"/>
      <c r="D181" s="11"/>
      <c r="E181" s="11"/>
      <c r="F181" s="16"/>
      <c r="G181" s="11"/>
      <c r="H181" s="11"/>
      <c r="I181" s="15"/>
      <c r="J181" s="72"/>
      <c r="K181" s="75"/>
      <c r="L181" s="75"/>
      <c r="M181" s="12"/>
    </row>
    <row r="182" spans="1:13" x14ac:dyDescent="0.2">
      <c r="A182" s="18"/>
      <c r="B182" s="19"/>
      <c r="C182" s="17"/>
      <c r="D182" s="11"/>
      <c r="E182" s="11"/>
      <c r="F182" s="16"/>
      <c r="G182" s="11"/>
      <c r="H182" s="11"/>
      <c r="I182" s="15"/>
      <c r="J182" s="72"/>
      <c r="K182" s="75"/>
      <c r="L182" s="75"/>
      <c r="M182" s="12"/>
    </row>
    <row r="183" spans="1:13" x14ac:dyDescent="0.2">
      <c r="A183" s="18"/>
      <c r="B183" s="19"/>
      <c r="C183" s="17"/>
      <c r="D183" s="11"/>
      <c r="E183" s="11"/>
      <c r="F183" s="16"/>
      <c r="G183" s="11"/>
      <c r="H183" s="11"/>
      <c r="I183" s="15"/>
      <c r="J183" s="72"/>
      <c r="K183" s="75"/>
      <c r="L183" s="75"/>
      <c r="M183" s="12"/>
    </row>
    <row r="184" spans="1:13" x14ac:dyDescent="0.2">
      <c r="A184" s="18"/>
      <c r="B184" s="19"/>
      <c r="C184" s="17"/>
      <c r="D184" s="11"/>
      <c r="E184" s="11"/>
      <c r="F184" s="16"/>
      <c r="G184" s="11"/>
      <c r="H184" s="11"/>
      <c r="I184" s="15"/>
      <c r="J184" s="72"/>
      <c r="K184" s="75"/>
      <c r="L184" s="75"/>
      <c r="M184" s="12"/>
    </row>
    <row r="185" spans="1:13" x14ac:dyDescent="0.2">
      <c r="A185" s="18"/>
      <c r="B185" s="19"/>
      <c r="C185" s="17"/>
      <c r="D185" s="11"/>
      <c r="E185" s="11"/>
      <c r="F185" s="16"/>
      <c r="G185" s="11"/>
      <c r="H185" s="11"/>
      <c r="I185" s="15"/>
      <c r="J185" s="72"/>
      <c r="K185" s="75"/>
      <c r="L185" s="75"/>
      <c r="M185" s="12"/>
    </row>
    <row r="186" spans="1:13" x14ac:dyDescent="0.2">
      <c r="A186" s="18"/>
      <c r="B186" s="19"/>
      <c r="C186" s="17"/>
      <c r="D186" s="11"/>
      <c r="E186" s="11"/>
      <c r="F186" s="16"/>
      <c r="G186" s="11"/>
      <c r="H186" s="11"/>
      <c r="I186" s="10"/>
      <c r="J186" s="72"/>
      <c r="K186" s="75"/>
      <c r="L186" s="72"/>
      <c r="M186" s="12"/>
    </row>
    <row r="187" spans="1:13" x14ac:dyDescent="0.2">
      <c r="A187" s="18"/>
      <c r="B187" s="19"/>
      <c r="C187" s="17"/>
      <c r="D187" s="11"/>
      <c r="E187" s="11"/>
      <c r="F187" s="16"/>
      <c r="G187" s="11"/>
      <c r="H187" s="11"/>
      <c r="I187" s="15"/>
      <c r="J187" s="72"/>
      <c r="K187" s="75"/>
      <c r="L187" s="75"/>
      <c r="M187" s="12"/>
    </row>
    <row r="188" spans="1:13" x14ac:dyDescent="0.2">
      <c r="A188" s="18"/>
      <c r="B188" s="19"/>
      <c r="C188" s="17"/>
      <c r="D188" s="11"/>
      <c r="E188" s="11"/>
      <c r="F188" s="16"/>
      <c r="G188" s="11"/>
      <c r="H188" s="11"/>
      <c r="I188" s="15"/>
      <c r="J188" s="72"/>
      <c r="K188" s="75"/>
      <c r="L188" s="75"/>
      <c r="M188" s="12"/>
    </row>
    <row r="189" spans="1:13" x14ac:dyDescent="0.2">
      <c r="A189" s="18"/>
      <c r="B189" s="19"/>
      <c r="C189" s="17"/>
      <c r="D189" s="11"/>
      <c r="E189" s="11"/>
      <c r="F189" s="16"/>
      <c r="G189" s="11"/>
      <c r="H189" s="11"/>
      <c r="I189" s="15"/>
      <c r="J189" s="72"/>
      <c r="K189" s="75"/>
      <c r="L189" s="75"/>
      <c r="M189" s="12"/>
    </row>
    <row r="190" spans="1:13" x14ac:dyDescent="0.2">
      <c r="A190" s="18"/>
      <c r="B190" s="19"/>
      <c r="C190" s="17"/>
      <c r="D190" s="11"/>
      <c r="E190" s="11"/>
      <c r="F190" s="16"/>
      <c r="G190" s="11"/>
      <c r="H190" s="11"/>
      <c r="I190" s="15"/>
      <c r="J190" s="72"/>
      <c r="K190" s="75"/>
      <c r="L190" s="75"/>
      <c r="M190" s="12"/>
    </row>
    <row r="191" spans="1:13" x14ac:dyDescent="0.2">
      <c r="A191" s="18"/>
      <c r="B191" s="19"/>
      <c r="C191" s="17"/>
      <c r="D191" s="11"/>
      <c r="E191" s="11"/>
      <c r="F191" s="16"/>
      <c r="G191" s="11"/>
      <c r="H191" s="11"/>
      <c r="I191" s="10"/>
      <c r="J191" s="72"/>
      <c r="K191" s="75"/>
      <c r="L191" s="72"/>
      <c r="M191" s="12"/>
    </row>
    <row r="192" spans="1:13" x14ac:dyDescent="0.2">
      <c r="A192" s="18"/>
      <c r="B192" s="19"/>
      <c r="C192" s="17"/>
      <c r="D192" s="11"/>
      <c r="E192" s="11"/>
      <c r="F192" s="16"/>
      <c r="G192" s="11"/>
      <c r="H192" s="11"/>
      <c r="I192" s="10"/>
      <c r="J192" s="72"/>
      <c r="K192" s="75"/>
      <c r="L192" s="72"/>
      <c r="M192" s="12"/>
    </row>
    <row r="193" spans="1:13" x14ac:dyDescent="0.2">
      <c r="A193" s="18"/>
      <c r="B193" s="19"/>
      <c r="C193" s="17"/>
      <c r="D193" s="11"/>
      <c r="E193" s="11"/>
      <c r="F193" s="16"/>
      <c r="G193" s="11"/>
      <c r="H193" s="11"/>
      <c r="I193" s="10"/>
      <c r="J193" s="72"/>
      <c r="K193" s="75"/>
      <c r="L193" s="72"/>
      <c r="M193" s="12"/>
    </row>
    <row r="194" spans="1:13" x14ac:dyDescent="0.2">
      <c r="A194" s="18"/>
      <c r="B194" s="19"/>
      <c r="C194" s="17"/>
      <c r="D194" s="11"/>
      <c r="E194" s="11"/>
      <c r="F194" s="16"/>
      <c r="G194" s="11"/>
      <c r="H194" s="11"/>
      <c r="I194" s="10"/>
      <c r="J194" s="72"/>
      <c r="K194" s="75"/>
      <c r="L194" s="72"/>
      <c r="M194" s="12"/>
    </row>
    <row r="195" spans="1:13" x14ac:dyDescent="0.2">
      <c r="A195" s="18"/>
      <c r="B195" s="19"/>
      <c r="C195" s="17"/>
      <c r="D195" s="11"/>
      <c r="E195" s="11"/>
      <c r="F195" s="16"/>
      <c r="G195" s="11"/>
      <c r="H195" s="11"/>
      <c r="I195" s="13"/>
      <c r="J195" s="72"/>
      <c r="K195" s="75"/>
      <c r="L195" s="73"/>
      <c r="M195" s="12"/>
    </row>
    <row r="196" spans="1:13" x14ac:dyDescent="0.2">
      <c r="A196" s="18"/>
      <c r="B196" s="19"/>
      <c r="C196" s="17"/>
      <c r="D196" s="11"/>
      <c r="E196" s="11"/>
      <c r="F196" s="16"/>
      <c r="G196" s="11"/>
      <c r="H196" s="11"/>
      <c r="I196" s="10"/>
      <c r="J196" s="72"/>
      <c r="K196" s="75"/>
      <c r="L196" s="72"/>
      <c r="M196" s="12"/>
    </row>
    <row r="197" spans="1:13" x14ac:dyDescent="0.2">
      <c r="A197" s="18"/>
      <c r="B197" s="19"/>
      <c r="C197" s="17"/>
      <c r="D197" s="11"/>
      <c r="E197" s="11"/>
      <c r="F197" s="16"/>
      <c r="G197" s="11"/>
      <c r="H197" s="11"/>
      <c r="I197" s="10"/>
      <c r="J197" s="72"/>
      <c r="K197" s="75"/>
      <c r="L197" s="72"/>
      <c r="M197" s="12"/>
    </row>
    <row r="198" spans="1:13" x14ac:dyDescent="0.2">
      <c r="A198" s="18"/>
      <c r="B198" s="19"/>
      <c r="C198" s="17"/>
      <c r="D198" s="11"/>
      <c r="E198" s="11"/>
      <c r="F198" s="16"/>
      <c r="G198" s="11"/>
      <c r="H198" s="11"/>
      <c r="I198" s="14"/>
      <c r="J198" s="72"/>
      <c r="K198" s="75"/>
      <c r="L198" s="74"/>
      <c r="M198" s="12"/>
    </row>
    <row r="199" spans="1:13" x14ac:dyDescent="0.2">
      <c r="A199" s="18"/>
      <c r="B199" s="19"/>
      <c r="C199" s="17"/>
      <c r="D199" s="11"/>
      <c r="E199" s="11"/>
      <c r="F199" s="16"/>
      <c r="G199" s="11"/>
      <c r="H199" s="11"/>
      <c r="I199" s="10"/>
      <c r="J199" s="72"/>
      <c r="K199" s="75"/>
      <c r="L199" s="72"/>
      <c r="M199" s="12"/>
    </row>
    <row r="200" spans="1:13" x14ac:dyDescent="0.2">
      <c r="A200" s="18"/>
      <c r="B200" s="19"/>
      <c r="C200" s="17"/>
      <c r="D200" s="11"/>
      <c r="E200" s="11"/>
      <c r="F200" s="16"/>
      <c r="G200" s="11"/>
      <c r="H200" s="11"/>
      <c r="I200" s="15"/>
      <c r="J200" s="72"/>
      <c r="K200" s="75"/>
      <c r="L200" s="75"/>
      <c r="M200" s="12"/>
    </row>
    <row r="201" spans="1:13" x14ac:dyDescent="0.2">
      <c r="A201" s="18"/>
      <c r="B201" s="19"/>
      <c r="C201" s="17"/>
      <c r="D201" s="11"/>
      <c r="E201" s="11"/>
      <c r="F201" s="16"/>
      <c r="G201" s="11"/>
      <c r="H201" s="11"/>
      <c r="I201" s="10"/>
      <c r="J201" s="72"/>
      <c r="K201" s="75"/>
      <c r="L201" s="72"/>
      <c r="M201" s="12"/>
    </row>
    <row r="202" spans="1:13" x14ac:dyDescent="0.2">
      <c r="A202" s="18"/>
      <c r="B202" s="19"/>
      <c r="C202" s="17"/>
      <c r="D202" s="11"/>
      <c r="E202" s="11"/>
      <c r="F202" s="16"/>
      <c r="G202" s="11"/>
      <c r="H202" s="11"/>
      <c r="I202" s="10"/>
      <c r="J202" s="72"/>
      <c r="K202" s="75"/>
      <c r="L202" s="72"/>
      <c r="M202" s="12"/>
    </row>
    <row r="203" spans="1:13" x14ac:dyDescent="0.2">
      <c r="A203" s="18"/>
      <c r="B203" s="19"/>
      <c r="C203" s="17"/>
      <c r="D203" s="11"/>
      <c r="E203" s="11"/>
      <c r="F203" s="16"/>
      <c r="G203" s="11"/>
      <c r="H203" s="11"/>
      <c r="I203" s="10"/>
      <c r="J203" s="72"/>
      <c r="K203" s="75"/>
      <c r="L203" s="72"/>
      <c r="M203" s="12"/>
    </row>
    <row r="204" spans="1:13" x14ac:dyDescent="0.2">
      <c r="A204" s="18"/>
      <c r="B204" s="19"/>
      <c r="C204" s="17"/>
      <c r="D204" s="11"/>
      <c r="E204" s="11"/>
      <c r="F204" s="16"/>
      <c r="G204" s="11"/>
      <c r="H204" s="11"/>
      <c r="I204" s="10"/>
      <c r="J204" s="72"/>
      <c r="K204" s="75"/>
      <c r="L204" s="72"/>
      <c r="M204" s="12"/>
    </row>
    <row r="205" spans="1:13" x14ac:dyDescent="0.2">
      <c r="A205" s="18"/>
      <c r="B205" s="19"/>
      <c r="C205" s="17"/>
      <c r="D205" s="11"/>
      <c r="E205" s="11"/>
      <c r="F205" s="16"/>
      <c r="G205" s="11"/>
      <c r="H205" s="11"/>
      <c r="I205" s="10"/>
      <c r="J205" s="72"/>
      <c r="K205" s="75"/>
      <c r="L205" s="72"/>
      <c r="M205" s="12"/>
    </row>
    <row r="206" spans="1:13" x14ac:dyDescent="0.2">
      <c r="A206" s="18"/>
      <c r="B206" s="19"/>
      <c r="C206" s="17"/>
      <c r="D206" s="11"/>
      <c r="E206" s="11"/>
      <c r="F206" s="16"/>
      <c r="G206" s="11"/>
      <c r="H206" s="11"/>
      <c r="I206" s="10"/>
      <c r="J206" s="72"/>
      <c r="K206" s="75"/>
      <c r="L206" s="72"/>
      <c r="M206" s="12"/>
    </row>
    <row r="207" spans="1:13" x14ac:dyDescent="0.2">
      <c r="A207" s="18"/>
      <c r="B207" s="19"/>
      <c r="C207" s="17"/>
      <c r="D207" s="11"/>
      <c r="E207" s="11"/>
      <c r="F207" s="16"/>
      <c r="G207" s="11"/>
      <c r="H207" s="11"/>
      <c r="I207" s="10"/>
      <c r="J207" s="72"/>
      <c r="K207" s="75"/>
      <c r="L207" s="72"/>
      <c r="M207" s="12"/>
    </row>
    <row r="208" spans="1:13" x14ac:dyDescent="0.2">
      <c r="A208" s="18"/>
      <c r="B208" s="19"/>
      <c r="C208" s="17"/>
      <c r="D208" s="11"/>
      <c r="E208" s="11"/>
      <c r="F208" s="16"/>
      <c r="G208" s="11"/>
      <c r="H208" s="11"/>
      <c r="I208" s="13"/>
      <c r="J208" s="72"/>
      <c r="K208" s="75"/>
      <c r="L208" s="73"/>
      <c r="M208" s="12"/>
    </row>
    <row r="209" spans="1:13" x14ac:dyDescent="0.2">
      <c r="A209" s="18"/>
      <c r="B209" s="19"/>
      <c r="C209" s="17"/>
      <c r="D209" s="11"/>
      <c r="E209" s="11"/>
      <c r="F209" s="16"/>
      <c r="G209" s="11"/>
      <c r="H209" s="11"/>
      <c r="I209" s="10"/>
      <c r="J209" s="72"/>
      <c r="K209" s="75"/>
      <c r="L209" s="72"/>
      <c r="M209" s="12"/>
    </row>
    <row r="210" spans="1:13" x14ac:dyDescent="0.2">
      <c r="A210" s="18"/>
      <c r="B210" s="19"/>
      <c r="C210" s="17"/>
      <c r="D210" s="11"/>
      <c r="E210" s="11"/>
      <c r="F210" s="16"/>
      <c r="G210" s="11"/>
      <c r="H210" s="11"/>
      <c r="I210" s="10"/>
      <c r="J210" s="72"/>
      <c r="K210" s="75"/>
      <c r="L210" s="72"/>
      <c r="M210" s="12"/>
    </row>
    <row r="211" spans="1:13" x14ac:dyDescent="0.2">
      <c r="A211" s="18"/>
      <c r="B211" s="19"/>
      <c r="C211" s="17"/>
      <c r="D211" s="11"/>
      <c r="E211" s="11"/>
      <c r="F211" s="16"/>
      <c r="G211" s="11"/>
      <c r="H211" s="11"/>
      <c r="I211" s="15"/>
      <c r="J211" s="72"/>
      <c r="K211" s="75"/>
      <c r="L211" s="75"/>
      <c r="M211" s="12"/>
    </row>
    <row r="212" spans="1:13" x14ac:dyDescent="0.2">
      <c r="A212" s="18"/>
      <c r="B212" s="19"/>
      <c r="C212" s="17"/>
      <c r="D212" s="11"/>
      <c r="E212" s="11"/>
      <c r="F212" s="16"/>
      <c r="G212" s="11"/>
      <c r="H212" s="10"/>
      <c r="I212" s="10"/>
      <c r="J212" s="72"/>
      <c r="K212" s="72"/>
      <c r="L212" s="72"/>
      <c r="M212" s="12"/>
    </row>
    <row r="213" spans="1:13" x14ac:dyDescent="0.2">
      <c r="A213" s="18"/>
      <c r="B213" s="19"/>
      <c r="C213" s="17"/>
      <c r="D213" s="11"/>
      <c r="E213" s="11"/>
      <c r="F213" s="16"/>
      <c r="G213" s="11"/>
      <c r="H213" s="10"/>
      <c r="I213" s="10"/>
      <c r="J213" s="72"/>
      <c r="K213" s="72"/>
      <c r="L213" s="72"/>
      <c r="M213" s="12"/>
    </row>
    <row r="214" spans="1:13" x14ac:dyDescent="0.2">
      <c r="A214" s="18"/>
      <c r="B214" s="19"/>
      <c r="C214" s="17"/>
      <c r="D214" s="11"/>
      <c r="E214" s="11"/>
      <c r="F214" s="16"/>
      <c r="G214" s="11"/>
      <c r="H214" s="10"/>
      <c r="I214" s="10"/>
      <c r="J214" s="72"/>
      <c r="K214" s="72"/>
      <c r="L214" s="72"/>
      <c r="M214" s="12"/>
    </row>
    <row r="215" spans="1:13" x14ac:dyDescent="0.2">
      <c r="A215" s="18"/>
      <c r="B215" s="19"/>
      <c r="C215" s="17"/>
      <c r="D215" s="11"/>
      <c r="E215" s="11"/>
      <c r="F215" s="16"/>
      <c r="G215" s="11"/>
      <c r="H215" s="10"/>
      <c r="I215" s="10"/>
      <c r="J215" s="72"/>
      <c r="K215" s="72"/>
      <c r="L215" s="72"/>
      <c r="M215" s="12"/>
    </row>
    <row r="216" spans="1:13" x14ac:dyDescent="0.2">
      <c r="A216" s="18"/>
      <c r="B216" s="19"/>
      <c r="C216" s="17"/>
      <c r="D216" s="11"/>
      <c r="E216" s="11"/>
      <c r="F216" s="16"/>
      <c r="G216" s="11"/>
      <c r="H216" s="10"/>
      <c r="I216" s="10"/>
      <c r="J216" s="72"/>
      <c r="K216" s="72"/>
      <c r="L216" s="72"/>
      <c r="M216" s="12"/>
    </row>
    <row r="217" spans="1:13" x14ac:dyDescent="0.2">
      <c r="A217" s="18"/>
      <c r="B217" s="19"/>
      <c r="C217" s="17"/>
      <c r="D217" s="11"/>
      <c r="E217" s="11"/>
      <c r="F217" s="16"/>
      <c r="G217" s="11"/>
      <c r="H217" s="10"/>
      <c r="I217" s="10"/>
      <c r="J217" s="72"/>
      <c r="K217" s="72"/>
      <c r="L217" s="72"/>
      <c r="M217" s="12"/>
    </row>
    <row r="218" spans="1:13" x14ac:dyDescent="0.2">
      <c r="A218" s="18"/>
      <c r="B218" s="19"/>
      <c r="C218" s="17"/>
      <c r="D218" s="11"/>
      <c r="E218" s="11"/>
      <c r="F218" s="16"/>
      <c r="G218" s="11"/>
      <c r="H218" s="10"/>
      <c r="I218" s="13"/>
      <c r="J218" s="73"/>
      <c r="K218" s="73"/>
      <c r="L218" s="73"/>
      <c r="M218" s="12"/>
    </row>
    <row r="219" spans="1:13" x14ac:dyDescent="0.2">
      <c r="A219" s="18"/>
      <c r="B219" s="19"/>
      <c r="C219" s="17"/>
      <c r="D219" s="11"/>
      <c r="E219" s="11"/>
      <c r="F219" s="16"/>
      <c r="G219" s="11"/>
      <c r="H219" s="10"/>
      <c r="I219" s="10"/>
      <c r="J219" s="72"/>
      <c r="K219" s="72"/>
      <c r="L219" s="72"/>
      <c r="M219" s="12"/>
    </row>
    <row r="220" spans="1:13" x14ac:dyDescent="0.2">
      <c r="A220" s="18"/>
      <c r="B220" s="19"/>
      <c r="C220" s="17"/>
      <c r="D220" s="11"/>
      <c r="E220" s="11"/>
      <c r="F220" s="16"/>
      <c r="G220" s="11"/>
      <c r="H220" s="10"/>
      <c r="I220" s="10"/>
      <c r="J220" s="72"/>
      <c r="K220" s="72"/>
      <c r="L220" s="72"/>
      <c r="M220" s="12"/>
    </row>
    <row r="221" spans="1:13" x14ac:dyDescent="0.2">
      <c r="A221" s="18"/>
      <c r="B221" s="19"/>
      <c r="C221" s="17"/>
      <c r="D221" s="11"/>
      <c r="E221" s="11"/>
      <c r="F221" s="16"/>
      <c r="G221" s="11"/>
      <c r="H221" s="10"/>
      <c r="I221" s="10"/>
      <c r="J221" s="72"/>
      <c r="K221" s="72"/>
      <c r="L221" s="72"/>
      <c r="M221" s="12"/>
    </row>
    <row r="222" spans="1:13" x14ac:dyDescent="0.2">
      <c r="A222" s="18"/>
      <c r="B222" s="19"/>
      <c r="C222" s="17"/>
      <c r="D222" s="11"/>
      <c r="E222" s="11"/>
      <c r="F222" s="16"/>
      <c r="G222" s="11"/>
      <c r="H222" s="10"/>
      <c r="I222" s="15"/>
      <c r="J222" s="75"/>
      <c r="K222" s="75"/>
      <c r="L222" s="75"/>
      <c r="M222" s="12"/>
    </row>
    <row r="223" spans="1:13" x14ac:dyDescent="0.2">
      <c r="A223" s="18"/>
      <c r="B223" s="19"/>
      <c r="C223" s="17"/>
      <c r="D223" s="11"/>
      <c r="E223" s="11"/>
      <c r="F223" s="16"/>
      <c r="G223" s="11"/>
      <c r="H223" s="10"/>
      <c r="I223" s="10"/>
      <c r="J223" s="72"/>
      <c r="K223" s="72"/>
      <c r="L223" s="72"/>
      <c r="M223" s="12"/>
    </row>
    <row r="224" spans="1:13" x14ac:dyDescent="0.2">
      <c r="A224" s="18"/>
      <c r="B224" s="19"/>
      <c r="C224" s="17"/>
      <c r="D224" s="11"/>
      <c r="E224" s="11"/>
      <c r="F224" s="16"/>
      <c r="G224" s="11"/>
      <c r="H224" s="10"/>
      <c r="I224" s="10"/>
      <c r="J224" s="72"/>
      <c r="K224" s="72"/>
      <c r="L224" s="72"/>
      <c r="M224" s="12"/>
    </row>
    <row r="225" spans="1:13" x14ac:dyDescent="0.2">
      <c r="A225" s="18"/>
      <c r="B225" s="19"/>
      <c r="C225" s="17"/>
      <c r="D225" s="11"/>
      <c r="E225" s="11"/>
      <c r="F225" s="16"/>
      <c r="G225" s="11"/>
      <c r="H225" s="10"/>
      <c r="I225" s="10"/>
      <c r="J225" s="72"/>
      <c r="K225" s="72"/>
      <c r="L225" s="72"/>
      <c r="M225" s="12"/>
    </row>
    <row r="226" spans="1:13" x14ac:dyDescent="0.2">
      <c r="A226" s="18"/>
      <c r="B226" s="19"/>
      <c r="C226" s="17"/>
      <c r="D226" s="11"/>
      <c r="E226" s="11"/>
      <c r="F226" s="16"/>
      <c r="G226" s="11"/>
      <c r="H226" s="10"/>
      <c r="I226" s="10"/>
      <c r="J226" s="72"/>
      <c r="K226" s="72"/>
      <c r="L226" s="72"/>
      <c r="M226" s="12"/>
    </row>
    <row r="227" spans="1:13" x14ac:dyDescent="0.2">
      <c r="A227" s="18"/>
      <c r="B227" s="19"/>
      <c r="C227" s="17"/>
      <c r="D227" s="11"/>
      <c r="E227" s="11"/>
      <c r="F227" s="16"/>
      <c r="G227" s="11"/>
      <c r="H227" s="10"/>
      <c r="I227" s="10"/>
      <c r="J227" s="72"/>
      <c r="K227" s="72"/>
      <c r="L227" s="72"/>
      <c r="M227" s="12"/>
    </row>
    <row r="228" spans="1:13" x14ac:dyDescent="0.2">
      <c r="A228" s="18"/>
      <c r="B228" s="19"/>
      <c r="C228" s="17"/>
      <c r="D228" s="11"/>
      <c r="E228" s="11"/>
      <c r="F228" s="16"/>
      <c r="G228" s="11"/>
      <c r="H228" s="10"/>
      <c r="I228" s="15"/>
      <c r="J228" s="75"/>
      <c r="K228" s="75"/>
      <c r="L228" s="75"/>
      <c r="M228" s="12"/>
    </row>
    <row r="229" spans="1:13" x14ac:dyDescent="0.2">
      <c r="A229" s="18"/>
      <c r="B229" s="19"/>
      <c r="C229" s="17"/>
      <c r="D229" s="11"/>
      <c r="E229" s="11"/>
      <c r="F229" s="16"/>
      <c r="G229" s="11"/>
      <c r="H229" s="10"/>
      <c r="I229" s="15"/>
      <c r="J229" s="75"/>
      <c r="K229" s="75"/>
      <c r="L229" s="75"/>
      <c r="M229" s="12"/>
    </row>
    <row r="230" spans="1:13" x14ac:dyDescent="0.2">
      <c r="A230" s="18"/>
      <c r="B230" s="19"/>
      <c r="C230" s="17"/>
      <c r="D230" s="11"/>
      <c r="E230" s="11"/>
      <c r="F230" s="16"/>
      <c r="G230" s="11"/>
      <c r="H230" s="10"/>
      <c r="I230" s="15"/>
      <c r="J230" s="75"/>
      <c r="K230" s="75"/>
      <c r="L230" s="75"/>
      <c r="M230" s="12"/>
    </row>
    <row r="231" spans="1:13" x14ac:dyDescent="0.2">
      <c r="A231" s="18"/>
      <c r="B231" s="19"/>
      <c r="C231" s="17"/>
      <c r="D231" s="11"/>
      <c r="E231" s="11"/>
      <c r="F231" s="16"/>
      <c r="G231" s="11"/>
      <c r="H231" s="10"/>
      <c r="I231" s="15"/>
      <c r="J231" s="75"/>
      <c r="K231" s="75"/>
      <c r="L231" s="75"/>
      <c r="M231" s="12"/>
    </row>
    <row r="232" spans="1:13" x14ac:dyDescent="0.2">
      <c r="A232" s="18"/>
      <c r="B232" s="19"/>
      <c r="C232" s="17"/>
      <c r="D232" s="11"/>
      <c r="E232" s="11"/>
      <c r="F232" s="16"/>
      <c r="G232" s="11"/>
      <c r="H232" s="10"/>
      <c r="I232" s="15"/>
      <c r="J232" s="75"/>
      <c r="K232" s="75"/>
      <c r="L232" s="75"/>
      <c r="M232" s="12"/>
    </row>
    <row r="233" spans="1:13" x14ac:dyDescent="0.2">
      <c r="A233" s="18"/>
      <c r="B233" s="19"/>
      <c r="C233" s="17"/>
      <c r="D233" s="11"/>
      <c r="E233" s="11"/>
      <c r="F233" s="16"/>
      <c r="G233" s="11"/>
      <c r="H233" s="10"/>
      <c r="I233" s="15"/>
      <c r="J233" s="75"/>
      <c r="K233" s="75"/>
      <c r="L233" s="75"/>
      <c r="M233" s="12"/>
    </row>
    <row r="234" spans="1:13" x14ac:dyDescent="0.2">
      <c r="A234" s="18"/>
      <c r="B234" s="19"/>
      <c r="C234" s="17"/>
      <c r="D234" s="11"/>
      <c r="E234" s="11"/>
      <c r="F234" s="16"/>
      <c r="G234" s="11"/>
      <c r="H234" s="10"/>
      <c r="I234" s="10"/>
      <c r="J234" s="72"/>
      <c r="K234" s="72"/>
      <c r="L234" s="72"/>
      <c r="M234" s="12"/>
    </row>
    <row r="235" spans="1:13" x14ac:dyDescent="0.2">
      <c r="A235" s="18"/>
      <c r="B235" s="19"/>
      <c r="C235" s="17"/>
      <c r="D235" s="11"/>
      <c r="E235" s="11"/>
      <c r="F235" s="16"/>
      <c r="G235" s="11"/>
      <c r="H235" s="10"/>
      <c r="I235" s="10"/>
      <c r="J235" s="72"/>
      <c r="K235" s="72"/>
      <c r="L235" s="72"/>
      <c r="M235" s="12"/>
    </row>
    <row r="236" spans="1:13" x14ac:dyDescent="0.2">
      <c r="A236" s="18"/>
      <c r="B236" s="19"/>
      <c r="C236" s="17"/>
      <c r="D236" s="11"/>
      <c r="E236" s="11"/>
      <c r="F236" s="16"/>
      <c r="G236" s="11"/>
      <c r="H236" s="10"/>
      <c r="I236" s="10"/>
      <c r="J236" s="72"/>
      <c r="K236" s="72"/>
      <c r="L236" s="72"/>
      <c r="M236" s="12"/>
    </row>
    <row r="237" spans="1:13" x14ac:dyDescent="0.2">
      <c r="A237" s="67"/>
      <c r="B237" s="68"/>
      <c r="C237" s="78"/>
      <c r="D237" s="70"/>
      <c r="E237" s="70"/>
      <c r="F237" s="69"/>
      <c r="G237" s="70"/>
      <c r="H237" s="71"/>
      <c r="I237" s="71"/>
      <c r="J237" s="79"/>
      <c r="K237" s="79"/>
      <c r="L237" s="79"/>
      <c r="M237" s="80"/>
    </row>
    <row r="238" spans="1:13" s="65" customFormat="1" ht="13.5" thickBot="1" x14ac:dyDescent="0.25">
      <c r="A238" s="60" t="s">
        <v>285</v>
      </c>
      <c r="B238" s="61"/>
      <c r="C238" s="62"/>
      <c r="D238" s="63"/>
      <c r="E238" s="63">
        <f>ROUND(SUM(E13:E237),0)</f>
        <v>0</v>
      </c>
      <c r="F238" s="66"/>
      <c r="G238" s="63">
        <f>ROUND(SUM(G13:G237),0)</f>
        <v>0</v>
      </c>
      <c r="H238" s="63">
        <f>ROUND(SUM(H13:H237),0)</f>
        <v>0</v>
      </c>
      <c r="I238" s="63">
        <f>ROUND(SUM(I13:I237),0)</f>
        <v>0</v>
      </c>
      <c r="J238" s="76"/>
      <c r="K238" s="76"/>
      <c r="L238" s="76"/>
      <c r="M238" s="64"/>
    </row>
  </sheetData>
  <sheetProtection algorithmName="SHA-512" hashValue="r65yLk5fsGzAbeSf9kO7/q50Vcvq/qEQ66Z/+a6klmRTXnjwEG+lVwhIhhLxcE87YGykzGa3XZaLQLUXIKyI1A==" saltValue="/MvVBzgE/Tmxy1hwanAmtg==" spinCount="100000" sheet="1" objects="1" scenarios="1"/>
  <sortState ref="A13:WVO99">
    <sortCondition ref="A13:A99"/>
  </sortState>
  <mergeCells count="1">
    <mergeCell ref="A1:M1"/>
  </mergeCells>
  <pageMargins left="0.45" right="0.2" top="0.5" bottom="0.5" header="0.3" footer="0.3"/>
  <pageSetup scale="51" fitToHeight="1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BC4C53FDA8CB42BE4EFDFEBB68094E" ma:contentTypeVersion="10" ma:contentTypeDescription="Create a new document." ma:contentTypeScope="" ma:versionID="fb65d291a2161d6134cc97af341d2ac5">
  <xsd:schema xmlns:xsd="http://www.w3.org/2001/XMLSchema" xmlns:xs="http://www.w3.org/2001/XMLSchema" xmlns:p="http://schemas.microsoft.com/office/2006/metadata/properties" xmlns:ns3="cd17ebaa-0a95-4a6c-8000-1de8dccba352" xmlns:ns4="05b14964-08fe-4f87-90ae-bdf24f1a2257" targetNamespace="http://schemas.microsoft.com/office/2006/metadata/properties" ma:root="true" ma:fieldsID="aad9e1053308523e2f5c861feaab34c9" ns3:_="" ns4:_="">
    <xsd:import namespace="cd17ebaa-0a95-4a6c-8000-1de8dccba352"/>
    <xsd:import namespace="05b14964-08fe-4f87-90ae-bdf24f1a2257"/>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7ebaa-0a95-4a6c-8000-1de8dccba35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b14964-08fe-4f87-90ae-bdf24f1a225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79821E-E0EA-4EE3-9256-5FA0504004B5}">
  <ds:schemaRefs>
    <ds:schemaRef ds:uri="http://schemas.microsoft.com/sharepoint/v3/contenttype/forms"/>
  </ds:schemaRefs>
</ds:datastoreItem>
</file>

<file path=customXml/itemProps2.xml><?xml version="1.0" encoding="utf-8"?>
<ds:datastoreItem xmlns:ds="http://schemas.openxmlformats.org/officeDocument/2006/customXml" ds:itemID="{9A4589D9-AC03-442C-8E3F-53F8E67ED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7ebaa-0a95-4a6c-8000-1de8dccba352"/>
    <ds:schemaRef ds:uri="05b14964-08fe-4f87-90ae-bdf24f1a2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94A85-691A-4406-A030-D81849F79FF4}">
  <ds:schemaRefs>
    <ds:schemaRef ds:uri="http://schemas.microsoft.com/office/2006/metadata/properties"/>
    <ds:schemaRef ds:uri="05b14964-08fe-4f87-90ae-bdf24f1a225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d17ebaa-0a95-4a6c-8000-1de8dccba3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CCRI Code Charts</vt:lpstr>
      <vt:lpstr>Agency Coversheet </vt:lpstr>
      <vt:lpstr>Program Expenditures</vt:lpstr>
      <vt:lpstr>Administration Costs</vt:lpstr>
      <vt:lpstr>Fixed Asset Purchases</vt:lpstr>
      <vt:lpstr>Roster of Personnel</vt:lpstr>
      <vt:lpstr>'Administration Costs'!Print_Area</vt:lpstr>
      <vt:lpstr>'Agency Coversheet '!Print_Area</vt:lpstr>
      <vt:lpstr>'Fixed Asset Purchases'!Print_Area</vt:lpstr>
      <vt:lpstr>'Program Expenditures'!Print_Area</vt:lpstr>
      <vt:lpstr>'Roster of Personnel'!Print_Area</vt:lpstr>
      <vt:lpstr>'Administration Costs'!Print_Titles</vt:lpstr>
      <vt:lpstr>'Fixed Asset Purchases'!Print_Titles</vt:lpstr>
      <vt:lpstr>'Program Expenditures'!Print_Titles</vt:lpstr>
      <vt:lpstr>'Roster of Personnel'!Print_Titles</vt:lpstr>
    </vt:vector>
  </TitlesOfParts>
  <Company>Delaware County, HSA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Garrison, Sandy</dc:creator>
  <cp:lastModifiedBy>McGough, Michael</cp:lastModifiedBy>
  <cp:revision/>
  <cp:lastPrinted>2020-05-18T23:04:44Z</cp:lastPrinted>
  <dcterms:created xsi:type="dcterms:W3CDTF">2017-10-30T15:15:37Z</dcterms:created>
  <dcterms:modified xsi:type="dcterms:W3CDTF">2022-02-23T12:41:27Z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0x0101005BBC4C53FDA8CB42BE4EFDFEBB68094E</vt:lpwstr>
  </property>
</Properties>
</file>